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ĆI DIO" sheetId="1" r:id="rId1"/>
    <sheet name=" PLAN RASHODA I IZDATAKA 2018" sheetId="2" r:id="rId2"/>
  </sheets>
  <definedNames>
    <definedName name="_xlnm.Print_Titles" localSheetId="1">' PLAN RASHODA I IZDATAKA 2018'!$1:$2</definedName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<sst xmlns="http://schemas.openxmlformats.org/spreadsheetml/2006/main" count="243" uniqueCount="215">
  <si>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</si>
  <si>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</si>
  <si>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</si>
  <si>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</si>
  <si>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</si>
  <si>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</si>
  <si>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</si>
  <si>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</si>
  <si>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Vlastiti prihodi</t>
  </si>
  <si>
    <t>Pomoći</t>
  </si>
  <si>
    <t>Prihodi od nefinancijske imovine i nadoknade šteta s osnova osiguranja</t>
  </si>
  <si>
    <t>Namjenski primici od zaduživanja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</si>
  <si>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</si>
  <si>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</si>
  <si>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</si>
  <si>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</si>
  <si>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</si>
  <si>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</si>
  <si>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</si>
  <si>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</si>
  <si>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</si>
  <si>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</si>
  <si>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</si>
  <si>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</si>
  <si>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</si>
  <si>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</si>
  <si>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</si>
  <si>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</si>
  <si>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</si>
  <si>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</si>
  <si>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</si>
  <si>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</si>
  <si>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</si>
  <si>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</si>
  <si>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 xml:space="preserve"> 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</si>
  <si>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</si>
  <si>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</si>
  <si>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</si>
  <si>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</si>
  <si>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</si>
  <si>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</si>
  <si>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</si>
  <si>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Prihodi za posebne namjene EU FOND</t>
  </si>
  <si>
    <t xml:space="preserve">Pomoći
</t>
  </si>
  <si>
    <t>DJEČJI VRTIĆ VRBOVEC</t>
  </si>
  <si>
    <t>A18 1001</t>
  </si>
  <si>
    <t>REDOVNA DJELATNOST DJEČJEG VRTIĆA VRBOVEC</t>
  </si>
  <si>
    <t>A18 1001A100001</t>
  </si>
  <si>
    <t>Financiranje redovne djelatnosti</t>
  </si>
  <si>
    <t>Dječjeg vrtića Vrbovec</t>
  </si>
  <si>
    <t xml:space="preserve">Plaće za redovan rad </t>
  </si>
  <si>
    <t>Jubilarne nagrade</t>
  </si>
  <si>
    <t>Dar djeci</t>
  </si>
  <si>
    <t>Otpremnine</t>
  </si>
  <si>
    <t xml:space="preserve">Naknade za bolest, inval. smrtni slučaj </t>
  </si>
  <si>
    <t>Regres</t>
  </si>
  <si>
    <t>Uskrsnica</t>
  </si>
  <si>
    <t>Dar u naravi</t>
  </si>
  <si>
    <t>Božičnica</t>
  </si>
  <si>
    <t>Doprinosi za zdravstveno osiguranje</t>
  </si>
  <si>
    <t>Doprinosi za obvezno zdrav.osiguranje</t>
  </si>
  <si>
    <t>Dop.za obvezno osig. zaštite zdr. na radu</t>
  </si>
  <si>
    <t>Dop.za obvezno osig.u slučaju nezaposl.</t>
  </si>
  <si>
    <t>Službena putovanja</t>
  </si>
  <si>
    <t>Dnevnice za službena putovanja</t>
  </si>
  <si>
    <t>Naknade za smještaj na služenon putu</t>
  </si>
  <si>
    <t>Naknade za prijevoz na služb.putu</t>
  </si>
  <si>
    <t>Naknada za prijevoz</t>
  </si>
  <si>
    <t>Terenski dodatak</t>
  </si>
  <si>
    <t>Naknada  za prijevoz na posao</t>
  </si>
  <si>
    <t>Stručno usavršavanje zaposlenika</t>
  </si>
  <si>
    <t>Seminari, svjetovanja</t>
  </si>
  <si>
    <t>Tečajevi i stručni ispiti</t>
  </si>
  <si>
    <t>Uredski mat.i ostali mate. rashodi</t>
  </si>
  <si>
    <t>Uredski materijal</t>
  </si>
  <si>
    <t>Didaktička sredstva</t>
  </si>
  <si>
    <t>Literatura</t>
  </si>
  <si>
    <t>Materijal i sredstva za čišćenje</t>
  </si>
  <si>
    <t>Materijal za higijensku potrebu i njegu</t>
  </si>
  <si>
    <t>Ostali materijal za potrebe red.poslovanja</t>
  </si>
  <si>
    <t>Materijal i sirovine</t>
  </si>
  <si>
    <t>Namirnice</t>
  </si>
  <si>
    <t>Ostali materijali i sirovine</t>
  </si>
  <si>
    <t>Energija</t>
  </si>
  <si>
    <t>Električna energija</t>
  </si>
  <si>
    <t>Plin</t>
  </si>
  <si>
    <t>Motorni benzin</t>
  </si>
  <si>
    <t>Mat.i dijelovi za tek. i invest.održavanje</t>
  </si>
  <si>
    <t>Mat.za tek.i invest.održavanje objekta</t>
  </si>
  <si>
    <t>Mat.za tek.i invest.održavanje opreme</t>
  </si>
  <si>
    <t>Mat.za tek.i invest.održavanje automobila</t>
  </si>
  <si>
    <t>Sitni inventar</t>
  </si>
  <si>
    <t>Službena radna i zaštitna odjeća</t>
  </si>
  <si>
    <t>Usluge telefona i pošte</t>
  </si>
  <si>
    <t>Uslugetelefona i telefaksa</t>
  </si>
  <si>
    <t>Poštarina</t>
  </si>
  <si>
    <t>Usluge tekuć. I investi održavanja</t>
  </si>
  <si>
    <t>Usluge održavanja građevin.objekta</t>
  </si>
  <si>
    <t>Usluge održavanja opreme</t>
  </si>
  <si>
    <t>Usluge održavanja prijevoznog sredstva</t>
  </si>
  <si>
    <t>Komunalne usluge</t>
  </si>
  <si>
    <t>Opskrba vodom</t>
  </si>
  <si>
    <t>Iznošenje i odvoz smeća</t>
  </si>
  <si>
    <t>Deratizacija i dezinfekcija</t>
  </si>
  <si>
    <t>Dimnjačarske usluge</t>
  </si>
  <si>
    <t>Najamnina</t>
  </si>
  <si>
    <t>Najamnina prostora</t>
  </si>
  <si>
    <t>Najamnina printer-kopirka</t>
  </si>
  <si>
    <t>Zdravstvene usluge</t>
  </si>
  <si>
    <t>Obv.i preventivni i zdrav.pregl.zaposlen.</t>
  </si>
  <si>
    <t>Ostale zdravstvene usluge kontrola hrane</t>
  </si>
  <si>
    <t>Intelektualne usluge</t>
  </si>
  <si>
    <t>Autorski honorari - psiholog</t>
  </si>
  <si>
    <t>Ugovor o djelu</t>
  </si>
  <si>
    <t>Usluge odvjetnika i pravnog savjetovanja</t>
  </si>
  <si>
    <t>Usluge agencije</t>
  </si>
  <si>
    <t>Ostale intelektualne usluge</t>
  </si>
  <si>
    <t>Računalne usluge</t>
  </si>
  <si>
    <t>Usluge razvoja software-a</t>
  </si>
  <si>
    <t>Ostale računalne usluge</t>
  </si>
  <si>
    <t>Ostale usluge</t>
  </si>
  <si>
    <t>Grafičke i tiskarske usluge</t>
  </si>
  <si>
    <t>Izrada fotografija</t>
  </si>
  <si>
    <t>Usluge pri registraciji prijev.sredstva</t>
  </si>
  <si>
    <t>Usluge kontrole vatrogasnih aparata</t>
  </si>
  <si>
    <t>Naknade osob.izvan radnog odnosa</t>
  </si>
  <si>
    <t>Naknade ostalih troškova</t>
  </si>
  <si>
    <t>Premije osiguranja</t>
  </si>
  <si>
    <t>Premije osigu. prijevoznih sredstava</t>
  </si>
  <si>
    <t>Premije osiguranja ostale imovine</t>
  </si>
  <si>
    <t>Reprezentacija</t>
  </si>
  <si>
    <t>Članarina</t>
  </si>
  <si>
    <t>Tuzemne članarine</t>
  </si>
  <si>
    <t>Upravne pristojbe i naknade</t>
  </si>
  <si>
    <t>Upravne i administrativne pristojbe</t>
  </si>
  <si>
    <t>Javnobilježničke usluge</t>
  </si>
  <si>
    <t>Novčana naknada poslodavca zbog nezapošljavanje osoba s invaliditetom</t>
  </si>
  <si>
    <t>Ostale pristojbe i naknade</t>
  </si>
  <si>
    <t>Ostali rashodi</t>
  </si>
  <si>
    <t>Kamate za primlj. Fin. Leasing</t>
  </si>
  <si>
    <t>Bankarske usluge i platni promet</t>
  </si>
  <si>
    <t>Usluge platnog prometa</t>
  </si>
  <si>
    <t>Uredska oprema i namještaj</t>
  </si>
  <si>
    <t>Računala i računalna oprema</t>
  </si>
  <si>
    <t>Namještaj</t>
  </si>
  <si>
    <t>Osobni automobil</t>
  </si>
  <si>
    <t>Rashodi za dodatna ulaganja</t>
  </si>
  <si>
    <t>Dodatna ulaganja na građ.objektima</t>
  </si>
  <si>
    <t>Dodatna ulaganja energetska obnova</t>
  </si>
  <si>
    <t>Dodatno ulaganje -terasa i rekonstrukcija poda u holu</t>
  </si>
  <si>
    <t>Dodatna ulaganja prostor za stručni tim</t>
  </si>
  <si>
    <t>Izdaci za financijsku imovinu i zajmove</t>
  </si>
  <si>
    <t>Izdaci za glavnice kredita i zajma</t>
  </si>
  <si>
    <t>Otplata glavnice financijskog zajma</t>
  </si>
  <si>
    <t>Financijski zajam za automobil</t>
  </si>
  <si>
    <t>SVEUKUPNO RASHODI     DJEČJI VRTIĆ VRBOVEC</t>
  </si>
  <si>
    <t>PRIHODI</t>
  </si>
  <si>
    <t>Tekuće pomoći od HZMO, HZZ, HZZO</t>
  </si>
  <si>
    <t>Pomoći od ostalih subjekata unutar opće države</t>
  </si>
  <si>
    <t>Tekuće pomoć od ostalih subjekata unutar opće države</t>
  </si>
  <si>
    <t>Tekuće pomoći proračunkim korisnicima iz proračna koji im nije nadležan subvencija u participaciji i predškola</t>
  </si>
  <si>
    <t>Pomoći temeljem prijenosa EU sredstava</t>
  </si>
  <si>
    <t>Kapitalne pomoći temeljem prijenosa EU sredstava</t>
  </si>
  <si>
    <t>Kapitalne pomoći iz državnog proračuna temeljem prijenosa EU sredstava</t>
  </si>
  <si>
    <t>Prihod od imovine</t>
  </si>
  <si>
    <t>Prihodi od financijske imovine</t>
  </si>
  <si>
    <t>Kamate na oroč.sred,i depozite po viđenju</t>
  </si>
  <si>
    <t>Kamate na depozite po viđenju</t>
  </si>
  <si>
    <t>Prihodi od upr. i adm.prist.po pos.prop. i naknada</t>
  </si>
  <si>
    <t>Prihodi po posebnim propisima</t>
  </si>
  <si>
    <t>Ostali nespomenuti prihodi poslovanja</t>
  </si>
  <si>
    <t>Subvencion.cijena usluga, participacija</t>
  </si>
  <si>
    <t>Prihodi iz prorač. Za financ.redovne djelatnosti korisnika proračuna</t>
  </si>
  <si>
    <t>Prihod za fin. Najamnine</t>
  </si>
  <si>
    <t>Prihodi za financ.solid.pomoći</t>
  </si>
  <si>
    <t>Prihodi za financ. rashoda posl.plaće</t>
  </si>
  <si>
    <t>Prihodi za financ. rashoda posl.rad na terenu</t>
  </si>
  <si>
    <t>Prihodi za financ. rashoda finan.jubil.nagrada</t>
  </si>
  <si>
    <t>Prihodi za financ. rashoda posl.regres</t>
  </si>
  <si>
    <t>Prihodi za financ. rash. posl.božičnica</t>
  </si>
  <si>
    <t>Prihodi za financ. rash. posl.uskrsnica</t>
  </si>
  <si>
    <t>Prih. za financ. rash. posl.otpremnine</t>
  </si>
  <si>
    <t>Prih. za financ.rash.posl.dop.za zdravst</t>
  </si>
  <si>
    <t>Prih. za financ.rash. posl.dop.za zapoš</t>
  </si>
  <si>
    <t>Prihodi za financ. rash.prijevoza</t>
  </si>
  <si>
    <t>Prih.za fina.rash.posl.dop.ozlje.na radu</t>
  </si>
  <si>
    <t>Prihod za finan. nezapošlj. Invalida</t>
  </si>
  <si>
    <t>Prihodi za finan.kapitl.ulaganja energ.obnova</t>
  </si>
  <si>
    <t>Prihodi za finan.kapitl.ulaganja projekt</t>
  </si>
  <si>
    <t>Prihodi za finan.kapitl.ulaganja gromobran</t>
  </si>
  <si>
    <t>Prih. za financ.rash.posl. Bon u naravi</t>
  </si>
  <si>
    <t>Prihodi za financ. rashoda Dar djeci</t>
  </si>
  <si>
    <t>Napomena:</t>
  </si>
  <si>
    <t>Kapitalne pomoći iz dtžavnog proračuna</t>
  </si>
  <si>
    <t>Kapitalne pomoći proračunu iz drugih proračuna</t>
  </si>
  <si>
    <t>Pomoći proračunu iz drugih proračuna</t>
  </si>
  <si>
    <t>Ostala komun.oprema -Oprema za vido nadzor</t>
  </si>
  <si>
    <t>Komunikacijska oprema</t>
  </si>
  <si>
    <t>,</t>
  </si>
  <si>
    <t xml:space="preserve">III. REBALANS PLAN RASHODA I IZDATAKA ZA 2018. GODINU DJEČJEG VRTIĆA VRBOVEC </t>
  </si>
  <si>
    <t>III. REBALANS  PLANA ZA 2018.</t>
  </si>
  <si>
    <t xml:space="preserve">III. Rebalans plana za 2018. </t>
  </si>
  <si>
    <t>Usluge ažuriranja računalnih baza software-a</t>
  </si>
  <si>
    <t>Tisak promidžbenog materijala za EU projekt</t>
  </si>
  <si>
    <t>Usluge promidžbe i informioranja</t>
  </si>
  <si>
    <t>Intelektualne usluge nadzora na EU projektu</t>
  </si>
  <si>
    <t>Uređenje prostora promidžbene ploće za EU projekt</t>
  </si>
  <si>
    <t>Usluge čišćenja i pranja i slično</t>
  </si>
  <si>
    <t>Prihod s konta 63612 u iznosu 48.080  ide na troškove 32211 didaktika 26.040 i na 32251 sitni inventar 22.040 kuna</t>
  </si>
  <si>
    <t>Tekuće pomoći iz državnog proračna proračunskim korisnicima proračuna JLP(R)S za predškolu</t>
  </si>
  <si>
    <t xml:space="preserve">Kapitalne pomoći proračunskim korisnicima iz proračuna koji im nije nadležan </t>
  </si>
  <si>
    <t xml:space="preserve">Kapitalne pomoći iz državnog proračuna proračunskim korisnicima proračuna JLP®S </t>
  </si>
  <si>
    <t>Klasa: 400-02/17-01/01</t>
  </si>
  <si>
    <t>Urbroj: 238/32-69-01-18-5</t>
  </si>
  <si>
    <t xml:space="preserve">III. REBALANS FINANCIJSKOG PLANA DJEČJEG VRTIĆA VRBOVEC ZA 2018.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</si>
</sst>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10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6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60"/>
      <name val="Arial"/>
      <family val="2"/>
    </font>
    <font>
      <b/>
      <sz val="9"/>
      <color indexed="56"/>
      <name val="Arial"/>
      <family val="2"/>
    </font>
    <font>
      <b/>
      <sz val="9"/>
      <color indexed="36"/>
      <name val="Arial"/>
      <family val="2"/>
    </font>
    <font>
      <b/>
      <sz val="9"/>
      <color indexed="60"/>
      <name val="Arial"/>
      <family val="2"/>
    </font>
    <font>
      <b/>
      <sz val="12"/>
      <color indexed="36"/>
      <name val="Arial"/>
      <family val="2"/>
    </font>
    <font>
      <b/>
      <sz val="11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C00000"/>
      <name val="Arial"/>
      <family val="2"/>
    </font>
    <font>
      <b/>
      <sz val="9"/>
      <color theme="3"/>
      <name val="Arial"/>
      <family val="2"/>
    </font>
    <font>
      <b/>
      <sz val="9"/>
      <color rgb="FF7030A0"/>
      <name val="Arial"/>
      <family val="2"/>
    </font>
    <font>
      <b/>
      <sz val="9"/>
      <color rgb="FFC00000"/>
      <name val="Arial"/>
      <family val="2"/>
    </font>
    <font>
      <b/>
      <sz val="12"/>
      <color rgb="FF7030A0"/>
      <name val="Arial"/>
      <family val="2"/>
    </font>
    <font>
      <b/>
      <sz val="11"/>
      <color rgb="FF7030A0"/>
      <name val="Arial"/>
      <family val="2"/>
    </font>
    <font>
      <sz val="10"/>
      <color rgb="FF7030A0"/>
      <name val="Arial"/>
      <family val="2"/>
    </font>
    <font>
      <b/>
      <sz val="10"/>
      <color theme="4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sz val="10"/>
      <color rgb="FFFF0000"/>
      <name val="Arial"/>
      <family val="2"/>
    </font>
    <font>
      <b/>
      <sz val="10"/>
      <color theme="8" tint="-0.4999699890613556"/>
      <name val="Arial"/>
      <family val="2"/>
    </font>
    <font>
      <b/>
      <sz val="9"/>
      <color theme="8" tint="-0.4999699890613556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7" fillId="44" borderId="7" applyNumberFormat="0" applyAlignment="0" applyProtection="0"/>
    <xf numFmtId="0" fontId="68" fillId="44" borderId="8" applyNumberFormat="0" applyAlignment="0" applyProtection="0"/>
    <xf numFmtId="0" fontId="15" fillId="0" borderId="9" applyNumberFormat="0" applyFill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4" fillId="46" borderId="0" applyNumberFormat="0" applyBorder="0" applyAlignment="0" applyProtection="0"/>
    <xf numFmtId="0" fontId="6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6" fillId="47" borderId="1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6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19" xfId="0" applyFont="1" applyBorder="1" applyAlignment="1" quotePrefix="1">
      <alignment horizontal="left" wrapText="1"/>
    </xf>
    <xf numFmtId="0" fontId="29" fillId="0" borderId="20" xfId="0" applyFont="1" applyBorder="1" applyAlignment="1" quotePrefix="1">
      <alignment horizontal="left" wrapText="1"/>
    </xf>
    <xf numFmtId="0" fontId="29" fillId="0" borderId="20" xfId="0" applyFont="1" applyBorder="1" applyAlignment="1" quotePrefix="1">
      <alignment horizontal="center" wrapText="1"/>
    </xf>
    <xf numFmtId="0" fontId="29" fillId="0" borderId="20" xfId="0" applyNumberFormat="1" applyFont="1" applyFill="1" applyBorder="1" applyAlignment="1" applyProtection="1" quotePrefix="1">
      <alignment horizontal="left"/>
      <protection/>
    </xf>
    <xf numFmtId="0" fontId="25" fillId="0" borderId="21" xfId="0" applyNumberFormat="1" applyFont="1" applyFill="1" applyBorder="1" applyAlignment="1" applyProtection="1">
      <alignment horizontal="center" wrapText="1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3" fontId="29" fillId="7" borderId="21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right"/>
    </xf>
    <xf numFmtId="0" fontId="30" fillId="7" borderId="19" xfId="0" applyFont="1" applyFill="1" applyBorder="1" applyAlignment="1">
      <alignment horizontal="left"/>
    </xf>
    <xf numFmtId="0" fontId="23" fillId="7" borderId="20" xfId="0" applyNumberFormat="1" applyFont="1" applyFill="1" applyBorder="1" applyAlignment="1" applyProtection="1">
      <alignment/>
      <protection/>
    </xf>
    <xf numFmtId="3" fontId="29" fillId="0" borderId="21" xfId="0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9" fillId="0" borderId="21" xfId="0" applyNumberFormat="1" applyFont="1" applyBorder="1" applyAlignment="1">
      <alignment horizontal="right"/>
    </xf>
    <xf numFmtId="3" fontId="29" fillId="7" borderId="21" xfId="0" applyNumberFormat="1" applyFont="1" applyFill="1" applyBorder="1" applyAlignment="1" applyProtection="1">
      <alignment horizontal="right" wrapText="1"/>
      <protection/>
    </xf>
    <xf numFmtId="3" fontId="29" fillId="49" borderId="19" xfId="0" applyNumberFormat="1" applyFont="1" applyFill="1" applyBorder="1" applyAlignment="1" quotePrefix="1">
      <alignment horizontal="right"/>
    </xf>
    <xf numFmtId="3" fontId="29" fillId="49" borderId="21" xfId="0" applyNumberFormat="1" applyFont="1" applyFill="1" applyBorder="1" applyAlignment="1" applyProtection="1">
      <alignment horizontal="right" wrapText="1"/>
      <protection/>
    </xf>
    <xf numFmtId="3" fontId="29" fillId="7" borderId="19" xfId="0" applyNumberFormat="1" applyFont="1" applyFill="1" applyBorder="1" applyAlignment="1" quotePrefix="1">
      <alignment horizontal="right"/>
    </xf>
    <xf numFmtId="0" fontId="28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8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3" fillId="35" borderId="20" xfId="0" applyNumberFormat="1" applyFont="1" applyFill="1" applyBorder="1" applyAlignment="1" applyProtection="1">
      <alignment horizontal="center" vertical="center" wrapText="1"/>
      <protection/>
    </xf>
    <xf numFmtId="0" fontId="25" fillId="35" borderId="21" xfId="0" applyNumberFormat="1" applyFont="1" applyFill="1" applyBorder="1" applyAlignment="1" applyProtection="1">
      <alignment horizontal="center" vertical="center" wrapText="1"/>
      <protection/>
    </xf>
    <xf numFmtId="0" fontId="33" fillId="35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2" fillId="0" borderId="21" xfId="0" applyNumberFormat="1" applyFont="1" applyFill="1" applyBorder="1" applyAlignment="1" applyProtection="1">
      <alignment wrapText="1"/>
      <protection/>
    </xf>
    <xf numFmtId="0" fontId="22" fillId="0" borderId="21" xfId="0" applyNumberFormat="1" applyFont="1" applyFill="1" applyBorder="1" applyAlignment="1" applyProtection="1">
      <alignment/>
      <protection/>
    </xf>
    <xf numFmtId="0" fontId="34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3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 horizontal="left"/>
      <protection/>
    </xf>
    <xf numFmtId="0" fontId="83" fillId="0" borderId="21" xfId="0" applyNumberFormat="1" applyFont="1" applyFill="1" applyBorder="1" applyAlignment="1" applyProtection="1">
      <alignment horizontal="center"/>
      <protection/>
    </xf>
    <xf numFmtId="0" fontId="83" fillId="0" borderId="21" xfId="0" applyNumberFormat="1" applyFont="1" applyFill="1" applyBorder="1" applyAlignment="1" applyProtection="1">
      <alignment wrapText="1"/>
      <protection/>
    </xf>
    <xf numFmtId="3" fontId="83" fillId="0" borderId="21" xfId="0" applyNumberFormat="1" applyFont="1" applyFill="1" applyBorder="1" applyAlignment="1" applyProtection="1">
      <alignment/>
      <protection/>
    </xf>
    <xf numFmtId="0" fontId="83" fillId="0" borderId="21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/>
      <protection/>
    </xf>
    <xf numFmtId="0" fontId="84" fillId="0" borderId="21" xfId="0" applyNumberFormat="1" applyFont="1" applyFill="1" applyBorder="1" applyAlignment="1" applyProtection="1">
      <alignment horizontal="center"/>
      <protection/>
    </xf>
    <xf numFmtId="0" fontId="84" fillId="0" borderId="21" xfId="0" applyNumberFormat="1" applyFont="1" applyFill="1" applyBorder="1" applyAlignment="1" applyProtection="1">
      <alignment wrapText="1"/>
      <protection/>
    </xf>
    <xf numFmtId="3" fontId="84" fillId="0" borderId="21" xfId="0" applyNumberFormat="1" applyFont="1" applyFill="1" applyBorder="1" applyAlignment="1" applyProtection="1">
      <alignment/>
      <protection/>
    </xf>
    <xf numFmtId="0" fontId="84" fillId="0" borderId="21" xfId="0" applyNumberFormat="1" applyFont="1" applyFill="1" applyBorder="1" applyAlignment="1" applyProtection="1">
      <alignment/>
      <protection/>
    </xf>
    <xf numFmtId="0" fontId="85" fillId="0" borderId="21" xfId="0" applyNumberFormat="1" applyFont="1" applyFill="1" applyBorder="1" applyAlignment="1" applyProtection="1">
      <alignment horizontal="center"/>
      <protection/>
    </xf>
    <xf numFmtId="0" fontId="85" fillId="0" borderId="21" xfId="0" applyNumberFormat="1" applyFont="1" applyFill="1" applyBorder="1" applyAlignment="1" applyProtection="1">
      <alignment wrapText="1"/>
      <protection/>
    </xf>
    <xf numFmtId="3" fontId="86" fillId="0" borderId="21" xfId="0" applyNumberFormat="1" applyFont="1" applyFill="1" applyBorder="1" applyAlignment="1" applyProtection="1">
      <alignment/>
      <protection/>
    </xf>
    <xf numFmtId="0" fontId="86" fillId="0" borderId="21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center"/>
      <protection/>
    </xf>
    <xf numFmtId="3" fontId="22" fillId="0" borderId="21" xfId="0" applyNumberFormat="1" applyFont="1" applyFill="1" applyBorder="1" applyAlignment="1" applyProtection="1">
      <alignment/>
      <protection/>
    </xf>
    <xf numFmtId="3" fontId="23" fillId="0" borderId="21" xfId="0" applyNumberFormat="1" applyFont="1" applyFill="1" applyBorder="1" applyAlignment="1" applyProtection="1">
      <alignment/>
      <protection/>
    </xf>
    <xf numFmtId="0" fontId="86" fillId="0" borderId="21" xfId="0" applyNumberFormat="1" applyFont="1" applyFill="1" applyBorder="1" applyAlignment="1" applyProtection="1">
      <alignment horizontal="center"/>
      <protection/>
    </xf>
    <xf numFmtId="0" fontId="86" fillId="0" borderId="21" xfId="0" applyNumberFormat="1" applyFont="1" applyFill="1" applyBorder="1" applyAlignment="1" applyProtection="1">
      <alignment wrapText="1"/>
      <protection/>
    </xf>
    <xf numFmtId="3" fontId="25" fillId="0" borderId="21" xfId="0" applyNumberFormat="1" applyFont="1" applyFill="1" applyBorder="1" applyAlignment="1" applyProtection="1">
      <alignment/>
      <protection/>
    </xf>
    <xf numFmtId="0" fontId="35" fillId="0" borderId="21" xfId="0" applyNumberFormat="1" applyFont="1" applyFill="1" applyBorder="1" applyAlignment="1" applyProtection="1">
      <alignment wrapText="1"/>
      <protection/>
    </xf>
    <xf numFmtId="0" fontId="23" fillId="0" borderId="21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0" fontId="85" fillId="0" borderId="21" xfId="0" applyNumberFormat="1" applyFont="1" applyFill="1" applyBorder="1" applyAlignment="1" applyProtection="1">
      <alignment/>
      <protection/>
    </xf>
    <xf numFmtId="0" fontId="87" fillId="0" borderId="21" xfId="0" applyNumberFormat="1" applyFont="1" applyFill="1" applyBorder="1" applyAlignment="1" applyProtection="1">
      <alignment/>
      <protection/>
    </xf>
    <xf numFmtId="0" fontId="88" fillId="0" borderId="21" xfId="0" applyNumberFormat="1" applyFont="1" applyFill="1" applyBorder="1" applyAlignment="1" applyProtection="1">
      <alignment horizontal="center"/>
      <protection/>
    </xf>
    <xf numFmtId="0" fontId="88" fillId="0" borderId="21" xfId="0" applyNumberFormat="1" applyFont="1" applyFill="1" applyBorder="1" applyAlignment="1" applyProtection="1">
      <alignment wrapText="1"/>
      <protection/>
    </xf>
    <xf numFmtId="3" fontId="88" fillId="0" borderId="21" xfId="0" applyNumberFormat="1" applyFont="1" applyFill="1" applyBorder="1" applyAlignment="1" applyProtection="1">
      <alignment/>
      <protection/>
    </xf>
    <xf numFmtId="0" fontId="88" fillId="0" borderId="21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4" fillId="0" borderId="21" xfId="0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Fill="1" applyBorder="1" applyAlignment="1" applyProtection="1">
      <alignment wrapText="1"/>
      <protection/>
    </xf>
    <xf numFmtId="3" fontId="24" fillId="0" borderId="21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/>
      <protection/>
    </xf>
    <xf numFmtId="3" fontId="85" fillId="0" borderId="21" xfId="0" applyNumberFormat="1" applyFont="1" applyFill="1" applyBorder="1" applyAlignment="1" applyProtection="1">
      <alignment/>
      <protection/>
    </xf>
    <xf numFmtId="0" fontId="85" fillId="0" borderId="0" xfId="0" applyNumberFormat="1" applyFont="1" applyFill="1" applyBorder="1" applyAlignment="1" applyProtection="1">
      <alignment/>
      <protection/>
    </xf>
    <xf numFmtId="3" fontId="89" fillId="0" borderId="21" xfId="0" applyNumberFormat="1" applyFont="1" applyFill="1" applyBorder="1" applyAlignment="1" applyProtection="1">
      <alignment/>
      <protection/>
    </xf>
    <xf numFmtId="3" fontId="90" fillId="0" borderId="21" xfId="0" applyNumberFormat="1" applyFont="1" applyFill="1" applyBorder="1" applyAlignment="1" applyProtection="1">
      <alignment/>
      <protection/>
    </xf>
    <xf numFmtId="0" fontId="87" fillId="0" borderId="0" xfId="0" applyNumberFormat="1" applyFont="1" applyFill="1" applyBorder="1" applyAlignment="1" applyProtection="1">
      <alignment/>
      <protection/>
    </xf>
    <xf numFmtId="3" fontId="35" fillId="0" borderId="21" xfId="0" applyNumberFormat="1" applyFont="1" applyFill="1" applyBorder="1" applyAlignment="1" applyProtection="1">
      <alignment/>
      <protection/>
    </xf>
    <xf numFmtId="0" fontId="91" fillId="0" borderId="19" xfId="0" applyNumberFormat="1" applyFont="1" applyFill="1" applyBorder="1" applyAlignment="1" applyProtection="1">
      <alignment horizontal="center"/>
      <protection/>
    </xf>
    <xf numFmtId="0" fontId="92" fillId="0" borderId="20" xfId="0" applyNumberFormat="1" applyFont="1" applyFill="1" applyBorder="1" applyAlignment="1" applyProtection="1">
      <alignment wrapText="1"/>
      <protection/>
    </xf>
    <xf numFmtId="3" fontId="83" fillId="0" borderId="20" xfId="0" applyNumberFormat="1" applyFont="1" applyFill="1" applyBorder="1" applyAlignment="1" applyProtection="1">
      <alignment/>
      <protection/>
    </xf>
    <xf numFmtId="3" fontId="89" fillId="0" borderId="20" xfId="0" applyNumberFormat="1" applyFont="1" applyFill="1" applyBorder="1" applyAlignment="1" applyProtection="1">
      <alignment/>
      <protection/>
    </xf>
    <xf numFmtId="0" fontId="83" fillId="0" borderId="20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Fill="1" applyBorder="1" applyAlignment="1" applyProtection="1">
      <alignment wrapText="1"/>
      <protection/>
    </xf>
    <xf numFmtId="0" fontId="93" fillId="0" borderId="0" xfId="0" applyNumberFormat="1" applyFont="1" applyFill="1" applyBorder="1" applyAlignment="1" applyProtection="1">
      <alignment/>
      <protection/>
    </xf>
    <xf numFmtId="0" fontId="94" fillId="0" borderId="21" xfId="0" applyNumberFormat="1" applyFont="1" applyFill="1" applyBorder="1" applyAlignment="1" applyProtection="1">
      <alignment horizontal="center"/>
      <protection/>
    </xf>
    <xf numFmtId="0" fontId="94" fillId="0" borderId="21" xfId="0" applyNumberFormat="1" applyFont="1" applyFill="1" applyBorder="1" applyAlignment="1" applyProtection="1">
      <alignment wrapText="1"/>
      <protection/>
    </xf>
    <xf numFmtId="3" fontId="94" fillId="0" borderId="21" xfId="0" applyNumberFormat="1" applyFont="1" applyFill="1" applyBorder="1" applyAlignment="1" applyProtection="1">
      <alignment/>
      <protection/>
    </xf>
    <xf numFmtId="0" fontId="94" fillId="0" borderId="21" xfId="0" applyNumberFormat="1" applyFont="1" applyFill="1" applyBorder="1" applyAlignment="1" applyProtection="1">
      <alignment/>
      <protection/>
    </xf>
    <xf numFmtId="0" fontId="95" fillId="0" borderId="21" xfId="0" applyNumberFormat="1" applyFont="1" applyFill="1" applyBorder="1" applyAlignment="1" applyProtection="1">
      <alignment horizontal="center"/>
      <protection/>
    </xf>
    <xf numFmtId="0" fontId="95" fillId="0" borderId="21" xfId="0" applyNumberFormat="1" applyFont="1" applyFill="1" applyBorder="1" applyAlignment="1" applyProtection="1">
      <alignment wrapText="1"/>
      <protection/>
    </xf>
    <xf numFmtId="3" fontId="95" fillId="0" borderId="21" xfId="0" applyNumberFormat="1" applyFont="1" applyFill="1" applyBorder="1" applyAlignment="1" applyProtection="1">
      <alignment/>
      <protection/>
    </xf>
    <xf numFmtId="0" fontId="96" fillId="0" borderId="21" xfId="0" applyNumberFormat="1" applyFont="1" applyFill="1" applyBorder="1" applyAlignment="1" applyProtection="1">
      <alignment horizontal="center"/>
      <protection/>
    </xf>
    <xf numFmtId="0" fontId="96" fillId="0" borderId="21" xfId="0" applyNumberFormat="1" applyFont="1" applyFill="1" applyBorder="1" applyAlignment="1" applyProtection="1">
      <alignment wrapText="1"/>
      <protection/>
    </xf>
    <xf numFmtId="3" fontId="96" fillId="0" borderId="21" xfId="0" applyNumberFormat="1" applyFont="1" applyFill="1" applyBorder="1" applyAlignment="1" applyProtection="1">
      <alignment/>
      <protection/>
    </xf>
    <xf numFmtId="3" fontId="97" fillId="0" borderId="21" xfId="0" applyNumberFormat="1" applyFont="1" applyFill="1" applyBorder="1" applyAlignment="1" applyProtection="1">
      <alignment/>
      <protection/>
    </xf>
    <xf numFmtId="0" fontId="96" fillId="0" borderId="21" xfId="0" applyNumberFormat="1" applyFont="1" applyFill="1" applyBorder="1" applyAlignment="1" applyProtection="1">
      <alignment/>
      <protection/>
    </xf>
    <xf numFmtId="0" fontId="96" fillId="0" borderId="0" xfId="0" applyNumberFormat="1" applyFont="1" applyFill="1" applyBorder="1" applyAlignment="1" applyProtection="1">
      <alignment/>
      <protection/>
    </xf>
    <xf numFmtId="3" fontId="37" fillId="0" borderId="21" xfId="0" applyNumberFormat="1" applyFont="1" applyFill="1" applyBorder="1" applyAlignment="1" applyProtection="1">
      <alignment/>
      <protection/>
    </xf>
    <xf numFmtId="0" fontId="24" fillId="0" borderId="2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wrapText="1"/>
      <protection/>
    </xf>
    <xf numFmtId="0" fontId="98" fillId="0" borderId="21" xfId="0" applyNumberFormat="1" applyFont="1" applyFill="1" applyBorder="1" applyAlignment="1" applyProtection="1">
      <alignment horizontal="center"/>
      <protection/>
    </xf>
    <xf numFmtId="0" fontId="98" fillId="0" borderId="21" xfId="0" applyNumberFormat="1" applyFont="1" applyFill="1" applyBorder="1" applyAlignment="1" applyProtection="1">
      <alignment wrapText="1"/>
      <protection/>
    </xf>
    <xf numFmtId="3" fontId="98" fillId="0" borderId="21" xfId="0" applyNumberFormat="1" applyFont="1" applyFill="1" applyBorder="1" applyAlignment="1" applyProtection="1">
      <alignment/>
      <protection/>
    </xf>
    <xf numFmtId="0" fontId="98" fillId="0" borderId="21" xfId="0" applyNumberFormat="1" applyFont="1" applyFill="1" applyBorder="1" applyAlignment="1" applyProtection="1">
      <alignment/>
      <protection/>
    </xf>
    <xf numFmtId="0" fontId="98" fillId="0" borderId="0" xfId="0" applyNumberFormat="1" applyFont="1" applyFill="1" applyBorder="1" applyAlignment="1" applyProtection="1">
      <alignment/>
      <protection/>
    </xf>
    <xf numFmtId="0" fontId="82" fillId="0" borderId="21" xfId="0" applyNumberFormat="1" applyFont="1" applyFill="1" applyBorder="1" applyAlignment="1" applyProtection="1">
      <alignment horizontal="center"/>
      <protection/>
    </xf>
    <xf numFmtId="0" fontId="82" fillId="0" borderId="21" xfId="0" applyNumberFormat="1" applyFont="1" applyFill="1" applyBorder="1" applyAlignment="1" applyProtection="1">
      <alignment wrapText="1"/>
      <protection/>
    </xf>
    <xf numFmtId="3" fontId="82" fillId="0" borderId="21" xfId="0" applyNumberFormat="1" applyFont="1" applyFill="1" applyBorder="1" applyAlignment="1" applyProtection="1">
      <alignment/>
      <protection/>
    </xf>
    <xf numFmtId="0" fontId="82" fillId="0" borderId="21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35" fillId="35" borderId="0" xfId="0" applyNumberFormat="1" applyFont="1" applyFill="1" applyBorder="1" applyAlignment="1" applyProtection="1">
      <alignment wrapText="1"/>
      <protection/>
    </xf>
    <xf numFmtId="0" fontId="35" fillId="35" borderId="0" xfId="0" applyNumberFormat="1" applyFont="1" applyFill="1" applyBorder="1" applyAlignment="1" applyProtection="1">
      <alignment/>
      <protection/>
    </xf>
    <xf numFmtId="0" fontId="36" fillId="35" borderId="0" xfId="0" applyNumberFormat="1" applyFont="1" applyFill="1" applyBorder="1" applyAlignment="1" applyProtection="1">
      <alignment horizontal="center"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3" fillId="0" borderId="21" xfId="0" applyNumberFormat="1" applyFont="1" applyFill="1" applyBorder="1" applyAlignment="1" applyProtection="1">
      <alignment wrapText="1"/>
      <protection/>
    </xf>
    <xf numFmtId="0" fontId="24" fillId="0" borderId="21" xfId="0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Fill="1" applyBorder="1" applyAlignment="1" applyProtection="1">
      <alignment wrapText="1"/>
      <protection/>
    </xf>
    <xf numFmtId="3" fontId="24" fillId="0" borderId="21" xfId="0" applyNumberFormat="1" applyFont="1" applyFill="1" applyBorder="1" applyAlignment="1" applyProtection="1">
      <alignment/>
      <protection/>
    </xf>
    <xf numFmtId="0" fontId="99" fillId="0" borderId="21" xfId="0" applyNumberFormat="1" applyFont="1" applyFill="1" applyBorder="1" applyAlignment="1" applyProtection="1">
      <alignment horizontal="center"/>
      <protection/>
    </xf>
    <xf numFmtId="0" fontId="99" fillId="0" borderId="21" xfId="0" applyNumberFormat="1" applyFont="1" applyFill="1" applyBorder="1" applyAlignment="1" applyProtection="1">
      <alignment wrapText="1"/>
      <protection/>
    </xf>
    <xf numFmtId="3" fontId="99" fillId="0" borderId="21" xfId="0" applyNumberFormat="1" applyFont="1" applyFill="1" applyBorder="1" applyAlignment="1" applyProtection="1">
      <alignment/>
      <protection/>
    </xf>
    <xf numFmtId="3" fontId="100" fillId="0" borderId="21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5" fillId="35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0" fontId="22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3" fontId="25" fillId="0" borderId="21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center"/>
      <protection/>
    </xf>
    <xf numFmtId="3" fontId="22" fillId="0" borderId="21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0" fillId="7" borderId="19" xfId="0" applyNumberFormat="1" applyFont="1" applyFill="1" applyBorder="1" applyAlignment="1" applyProtection="1">
      <alignment horizontal="left" wrapText="1"/>
      <protection/>
    </xf>
    <xf numFmtId="0" fontId="31" fillId="7" borderId="20" xfId="0" applyNumberFormat="1" applyFont="1" applyFill="1" applyBorder="1" applyAlignment="1" applyProtection="1">
      <alignment wrapText="1"/>
      <protection/>
    </xf>
    <xf numFmtId="0" fontId="23" fillId="7" borderId="20" xfId="0" applyNumberFormat="1" applyFont="1" applyFill="1" applyBorder="1" applyAlignment="1" applyProtection="1">
      <alignment/>
      <protection/>
    </xf>
    <xf numFmtId="0" fontId="30" fillId="0" borderId="19" xfId="0" applyNumberFormat="1" applyFont="1" applyFill="1" applyBorder="1" applyAlignment="1" applyProtection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23" fillId="0" borderId="20" xfId="0" applyNumberFormat="1" applyFont="1" applyFill="1" applyBorder="1" applyAlignment="1" applyProtection="1">
      <alignment/>
      <protection/>
    </xf>
    <xf numFmtId="0" fontId="30" fillId="0" borderId="19" xfId="0" applyFont="1" applyFill="1" applyBorder="1" applyAlignment="1" quotePrefix="1">
      <alignment horizontal="left"/>
    </xf>
    <xf numFmtId="0" fontId="30" fillId="0" borderId="19" xfId="0" applyNumberFormat="1" applyFont="1" applyFill="1" applyBorder="1" applyAlignment="1" applyProtection="1" quotePrefix="1">
      <alignment horizontal="left" wrapText="1"/>
      <protection/>
    </xf>
    <xf numFmtId="0" fontId="23" fillId="0" borderId="20" xfId="0" applyNumberFormat="1" applyFont="1" applyFill="1" applyBorder="1" applyAlignment="1" applyProtection="1">
      <alignment wrapText="1"/>
      <protection/>
    </xf>
    <xf numFmtId="0" fontId="30" fillId="0" borderId="19" xfId="0" applyFont="1" applyBorder="1" applyAlignment="1" quotePrefix="1">
      <alignment horizontal="left"/>
    </xf>
    <xf numFmtId="0" fontId="30" fillId="7" borderId="19" xfId="0" applyNumberFormat="1" applyFont="1" applyFill="1" applyBorder="1" applyAlignment="1" applyProtection="1" quotePrefix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9" fillId="49" borderId="19" xfId="0" applyNumberFormat="1" applyFont="1" applyFill="1" applyBorder="1" applyAlignment="1" applyProtection="1">
      <alignment horizontal="left" wrapText="1"/>
      <protection/>
    </xf>
    <xf numFmtId="0" fontId="29" fillId="49" borderId="20" xfId="0" applyNumberFormat="1" applyFont="1" applyFill="1" applyBorder="1" applyAlignment="1" applyProtection="1">
      <alignment horizontal="left" wrapText="1"/>
      <protection/>
    </xf>
    <xf numFmtId="0" fontId="29" fillId="49" borderId="23" xfId="0" applyNumberFormat="1" applyFont="1" applyFill="1" applyBorder="1" applyAlignment="1" applyProtection="1">
      <alignment horizontal="left" wrapText="1"/>
      <protection/>
    </xf>
    <xf numFmtId="0" fontId="29" fillId="7" borderId="19" xfId="0" applyNumberFormat="1" applyFont="1" applyFill="1" applyBorder="1" applyAlignment="1" applyProtection="1">
      <alignment horizontal="left" wrapText="1"/>
      <protection/>
    </xf>
    <xf numFmtId="0" fontId="29" fillId="7" borderId="20" xfId="0" applyNumberFormat="1" applyFont="1" applyFill="1" applyBorder="1" applyAlignment="1" applyProtection="1">
      <alignment horizontal="left" wrapText="1"/>
      <protection/>
    </xf>
    <xf numFmtId="0" fontId="29" fillId="7" borderId="23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9" customWidth="1"/>
    <col min="5" max="5" width="44.7109375" style="2" customWidth="1"/>
    <col min="6" max="6" width="15.851562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48"/>
      <c r="B2" s="148"/>
      <c r="C2" s="148"/>
      <c r="D2" s="148"/>
      <c r="E2" s="148"/>
      <c r="F2" s="148"/>
      <c r="G2" s="148"/>
      <c r="H2" s="148"/>
    </row>
    <row r="3" spans="1:8" ht="48" customHeight="1">
      <c r="A3" s="149" t="s">
        <v>214</v>
      </c>
      <c r="B3" s="150"/>
      <c r="C3" s="150"/>
      <c r="D3" s="150"/>
      <c r="E3" s="150"/>
      <c r="F3" s="150"/>
      <c r="G3" s="150"/>
      <c r="H3" s="150"/>
    </row>
    <row r="4" spans="1:8" s="3" customFormat="1" ht="26.25" customHeight="1">
      <c r="A4" s="150" t="s">
        <v>30</v>
      </c>
      <c r="B4" s="150"/>
      <c r="C4" s="150"/>
      <c r="D4" s="150"/>
      <c r="E4" s="150"/>
      <c r="F4" s="150"/>
      <c r="G4" s="151"/>
      <c r="H4" s="151"/>
    </row>
    <row r="5" spans="1:5" ht="15.75" customHeight="1">
      <c r="A5" s="4"/>
      <c r="B5" s="5"/>
      <c r="C5" s="5"/>
      <c r="D5" s="5"/>
      <c r="E5" s="5"/>
    </row>
    <row r="6" spans="1:9" ht="27.75" customHeight="1">
      <c r="A6" s="6"/>
      <c r="B6" s="7"/>
      <c r="C6" s="7"/>
      <c r="D6" s="8"/>
      <c r="E6" s="9"/>
      <c r="F6" s="10" t="s">
        <v>35</v>
      </c>
      <c r="G6" s="10" t="s">
        <v>36</v>
      </c>
      <c r="H6" s="11" t="s">
        <v>37</v>
      </c>
      <c r="I6" s="12"/>
    </row>
    <row r="7" spans="1:9" ht="27.75" customHeight="1">
      <c r="A7" s="152" t="s">
        <v>31</v>
      </c>
      <c r="B7" s="153"/>
      <c r="C7" s="153"/>
      <c r="D7" s="153"/>
      <c r="E7" s="154"/>
      <c r="F7" s="13">
        <f>+F8+F9</f>
        <v>7989384</v>
      </c>
      <c r="G7" s="13"/>
      <c r="H7" s="13"/>
      <c r="I7" s="14"/>
    </row>
    <row r="8" spans="1:8" ht="22.5" customHeight="1">
      <c r="A8" s="155" t="s">
        <v>0</v>
      </c>
      <c r="B8" s="156"/>
      <c r="C8" s="156"/>
      <c r="D8" s="156"/>
      <c r="E8" s="157"/>
      <c r="F8" s="15">
        <v>7989384</v>
      </c>
      <c r="G8" s="15"/>
      <c r="H8" s="15"/>
    </row>
    <row r="9" spans="1:8" ht="22.5" customHeight="1">
      <c r="A9" s="158" t="s">
        <v>33</v>
      </c>
      <c r="B9" s="157"/>
      <c r="C9" s="157"/>
      <c r="D9" s="157"/>
      <c r="E9" s="157"/>
      <c r="F9" s="15"/>
      <c r="G9" s="15"/>
      <c r="H9" s="15"/>
    </row>
    <row r="10" spans="1:8" ht="22.5" customHeight="1">
      <c r="A10" s="16" t="s">
        <v>32</v>
      </c>
      <c r="B10" s="17"/>
      <c r="C10" s="17"/>
      <c r="D10" s="17"/>
      <c r="E10" s="17"/>
      <c r="F10" s="13">
        <f>+F11+F12</f>
        <v>8042518</v>
      </c>
      <c r="G10" s="13"/>
      <c r="H10" s="13"/>
    </row>
    <row r="11" spans="1:10" ht="22.5" customHeight="1">
      <c r="A11" s="159" t="s">
        <v>1</v>
      </c>
      <c r="B11" s="156"/>
      <c r="C11" s="156"/>
      <c r="D11" s="156"/>
      <c r="E11" s="160"/>
      <c r="F11" s="15">
        <v>6568177</v>
      </c>
      <c r="G11" s="15"/>
      <c r="H11" s="18"/>
      <c r="I11" s="19"/>
      <c r="J11" s="19"/>
    </row>
    <row r="12" spans="1:10" ht="22.5" customHeight="1">
      <c r="A12" s="161" t="s">
        <v>38</v>
      </c>
      <c r="B12" s="157"/>
      <c r="C12" s="157"/>
      <c r="D12" s="157"/>
      <c r="E12" s="157"/>
      <c r="F12" s="20">
        <v>1474341</v>
      </c>
      <c r="G12" s="20"/>
      <c r="H12" s="18"/>
      <c r="I12" s="19"/>
      <c r="J12" s="19"/>
    </row>
    <row r="13" spans="1:10" ht="22.5" customHeight="1">
      <c r="A13" s="162" t="s">
        <v>2</v>
      </c>
      <c r="B13" s="153"/>
      <c r="C13" s="153"/>
      <c r="D13" s="153"/>
      <c r="E13" s="153"/>
      <c r="F13" s="21">
        <f>+F7-F10</f>
        <v>-53134</v>
      </c>
      <c r="G13" s="21">
        <f>+G7-G10</f>
        <v>0</v>
      </c>
      <c r="H13" s="21">
        <f>+H7-H10</f>
        <v>0</v>
      </c>
      <c r="J13" s="19"/>
    </row>
    <row r="14" spans="1:8" ht="25.5" customHeight="1">
      <c r="A14" s="150"/>
      <c r="B14" s="163"/>
      <c r="C14" s="163"/>
      <c r="D14" s="163"/>
      <c r="E14" s="163"/>
      <c r="F14" s="164"/>
      <c r="G14" s="164"/>
      <c r="H14" s="164"/>
    </row>
    <row r="15" spans="1:10" ht="27.75" customHeight="1">
      <c r="A15" s="6"/>
      <c r="B15" s="7"/>
      <c r="C15" s="7"/>
      <c r="D15" s="8"/>
      <c r="E15" s="9"/>
      <c r="F15" s="10" t="s">
        <v>35</v>
      </c>
      <c r="G15" s="10" t="s">
        <v>36</v>
      </c>
      <c r="H15" s="11" t="s">
        <v>37</v>
      </c>
      <c r="J15" s="19"/>
    </row>
    <row r="16" spans="1:10" ht="30.75" customHeight="1">
      <c r="A16" s="165" t="s">
        <v>39</v>
      </c>
      <c r="B16" s="166"/>
      <c r="C16" s="166"/>
      <c r="D16" s="166"/>
      <c r="E16" s="167"/>
      <c r="F16" s="22"/>
      <c r="G16" s="22"/>
      <c r="H16" s="23"/>
      <c r="J16" s="19"/>
    </row>
    <row r="17" spans="1:10" ht="34.5" customHeight="1">
      <c r="A17" s="168" t="s">
        <v>40</v>
      </c>
      <c r="B17" s="169"/>
      <c r="C17" s="169"/>
      <c r="D17" s="169"/>
      <c r="E17" s="170"/>
      <c r="F17" s="24">
        <v>71234</v>
      </c>
      <c r="G17" s="24"/>
      <c r="H17" s="21">
        <v>0</v>
      </c>
      <c r="J17" s="19"/>
    </row>
    <row r="18" spans="1:10" s="25" customFormat="1" ht="25.5" customHeight="1">
      <c r="A18" s="173"/>
      <c r="B18" s="163"/>
      <c r="C18" s="163"/>
      <c r="D18" s="163"/>
      <c r="E18" s="163"/>
      <c r="F18" s="164"/>
      <c r="G18" s="164"/>
      <c r="H18" s="164"/>
      <c r="J18" s="26"/>
    </row>
    <row r="19" spans="1:11" s="25" customFormat="1" ht="27.75" customHeight="1">
      <c r="A19" s="6"/>
      <c r="B19" s="7"/>
      <c r="C19" s="7"/>
      <c r="D19" s="8"/>
      <c r="E19" s="9"/>
      <c r="F19" s="10" t="s">
        <v>35</v>
      </c>
      <c r="G19" s="10" t="s">
        <v>36</v>
      </c>
      <c r="H19" s="11" t="s">
        <v>37</v>
      </c>
      <c r="J19" s="26"/>
      <c r="K19" s="26"/>
    </row>
    <row r="20" spans="1:10" s="25" customFormat="1" ht="22.5" customHeight="1">
      <c r="A20" s="155" t="s">
        <v>3</v>
      </c>
      <c r="B20" s="156"/>
      <c r="C20" s="156"/>
      <c r="D20" s="156"/>
      <c r="E20" s="156"/>
      <c r="F20" s="20"/>
      <c r="G20" s="20"/>
      <c r="H20" s="20"/>
      <c r="J20" s="26"/>
    </row>
    <row r="21" spans="1:8" s="25" customFormat="1" ht="33.75" customHeight="1">
      <c r="A21" s="155" t="s">
        <v>4</v>
      </c>
      <c r="B21" s="156"/>
      <c r="C21" s="156"/>
      <c r="D21" s="156"/>
      <c r="E21" s="156"/>
      <c r="F21" s="20">
        <v>17500</v>
      </c>
      <c r="G21" s="20"/>
      <c r="H21" s="20"/>
    </row>
    <row r="22" spans="1:11" s="25" customFormat="1" ht="22.5" customHeight="1">
      <c r="A22" s="162" t="s">
        <v>5</v>
      </c>
      <c r="B22" s="153"/>
      <c r="C22" s="153"/>
      <c r="D22" s="153"/>
      <c r="E22" s="153"/>
      <c r="F22" s="13">
        <f>F20-F21</f>
        <v>-17500</v>
      </c>
      <c r="G22" s="13">
        <f>G20-G21</f>
        <v>0</v>
      </c>
      <c r="H22" s="13">
        <f>H20-H21</f>
        <v>0</v>
      </c>
      <c r="J22" s="27"/>
      <c r="K22" s="26"/>
    </row>
    <row r="23" spans="1:8" s="25" customFormat="1" ht="25.5" customHeight="1">
      <c r="A23" s="173"/>
      <c r="B23" s="163"/>
      <c r="C23" s="163"/>
      <c r="D23" s="163"/>
      <c r="E23" s="163"/>
      <c r="F23" s="164"/>
      <c r="G23" s="164"/>
      <c r="H23" s="164"/>
    </row>
    <row r="24" spans="1:8" s="25" customFormat="1" ht="22.5" customHeight="1">
      <c r="A24" s="159" t="s">
        <v>6</v>
      </c>
      <c r="B24" s="156"/>
      <c r="C24" s="156"/>
      <c r="D24" s="156"/>
      <c r="E24" s="156"/>
      <c r="F24" s="20" t="str">
        <f>IF((F13+F17+F22)&lt;&gt;0,"NESLAGANJE ZBROJA",(F13+F17+F22))</f>
        <v>NESLAGANJE ZBROJA</v>
      </c>
      <c r="G24" s="20">
        <f>IF((G13+G17+G22)&lt;&gt;0,"NESLAGANJE ZBROJA",(G13+G17+G22))</f>
        <v>0</v>
      </c>
      <c r="H24" s="20">
        <f>IF((H13+H17+H22)&lt;&gt;0,"NESLAGANJE ZBROJA",(H13+H17+H22))</f>
        <v>0</v>
      </c>
    </row>
    <row r="25" spans="1:5" s="25" customFormat="1" ht="18" customHeight="1">
      <c r="A25" s="28"/>
      <c r="B25" s="5"/>
      <c r="C25" s="5"/>
      <c r="D25" s="5"/>
      <c r="E25" s="5"/>
    </row>
    <row r="26" spans="1:8" ht="42" customHeight="1">
      <c r="A26" s="171" t="s">
        <v>41</v>
      </c>
      <c r="B26" s="172"/>
      <c r="C26" s="172"/>
      <c r="D26" s="172"/>
      <c r="E26" s="172"/>
      <c r="F26" s="172"/>
      <c r="G26" s="172"/>
      <c r="H26" s="172"/>
    </row>
    <row r="27" ht="12.75">
      <c r="E27" s="30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5:8" ht="12.75">
      <c r="E33" s="31"/>
      <c r="F33" s="32"/>
      <c r="G33" s="32"/>
      <c r="H33" s="32"/>
    </row>
    <row r="34" spans="5:8" ht="12.75">
      <c r="E34" s="31"/>
      <c r="F34" s="19"/>
      <c r="G34" s="19"/>
      <c r="H34" s="19"/>
    </row>
    <row r="35" spans="5:8" ht="12.75">
      <c r="E35" s="31"/>
      <c r="F35" s="19"/>
      <c r="G35" s="19"/>
      <c r="H35" s="19"/>
    </row>
    <row r="36" spans="5:8" ht="12.75">
      <c r="E36" s="31"/>
      <c r="F36" s="19"/>
      <c r="G36" s="19"/>
      <c r="H36" s="19"/>
    </row>
    <row r="37" spans="5:8" ht="12.75">
      <c r="E37" s="31"/>
      <c r="F37" s="19"/>
      <c r="G37" s="19"/>
      <c r="H37" s="19"/>
    </row>
    <row r="38" ht="12.75">
      <c r="E38" s="31"/>
    </row>
    <row r="43" ht="12.75">
      <c r="F43" s="19"/>
    </row>
    <row r="44" ht="12.75">
      <c r="F44" s="19"/>
    </row>
    <row r="45" ht="12.75">
      <c r="F45" s="1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3"/>
  <sheetViews>
    <sheetView zoomScalePageLayoutView="0" workbookViewId="0" topLeftCell="A97">
      <selection activeCell="B10" sqref="B10"/>
    </sheetView>
  </sheetViews>
  <sheetFormatPr defaultColWidth="11.421875" defaultRowHeight="12.75"/>
  <cols>
    <col min="1" max="1" width="14.28125" style="127" customWidth="1"/>
    <col min="2" max="2" width="34.421875" style="125" customWidth="1"/>
    <col min="3" max="4" width="11.28125" style="126" customWidth="1"/>
    <col min="5" max="5" width="12.421875" style="126" bestFit="1" customWidth="1"/>
    <col min="6" max="6" width="8.57421875" style="126" customWidth="1"/>
    <col min="7" max="7" width="9.421875" style="126" customWidth="1"/>
    <col min="8" max="8" width="7.57421875" style="126" bestFit="1" customWidth="1"/>
    <col min="9" max="9" width="14.28125" style="126" customWidth="1"/>
    <col min="10" max="10" width="10.00390625" style="126" bestFit="1" customWidth="1"/>
    <col min="11" max="12" width="12.28125" style="126" bestFit="1" customWidth="1"/>
    <col min="13" max="16384" width="11.421875" style="33" customWidth="1"/>
  </cols>
  <sheetData>
    <row r="1" spans="1:12" ht="24" customHeight="1">
      <c r="A1" s="174" t="s">
        <v>199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37" customFormat="1" ht="67.5">
      <c r="A2" s="34" t="s">
        <v>12</v>
      </c>
      <c r="B2" s="34" t="s">
        <v>13</v>
      </c>
      <c r="C2" s="138" t="s">
        <v>200</v>
      </c>
      <c r="D2" s="36" t="s">
        <v>7</v>
      </c>
      <c r="E2" s="36" t="s">
        <v>8</v>
      </c>
      <c r="F2" s="36" t="s">
        <v>42</v>
      </c>
      <c r="G2" s="36" t="s">
        <v>43</v>
      </c>
      <c r="H2" s="36" t="s">
        <v>14</v>
      </c>
      <c r="I2" s="36" t="s">
        <v>10</v>
      </c>
      <c r="J2" s="36" t="s">
        <v>11</v>
      </c>
      <c r="K2" s="35"/>
      <c r="L2" s="35"/>
    </row>
    <row r="3" spans="1:12" ht="12.75">
      <c r="A3" s="38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37" customFormat="1" ht="12.75">
      <c r="A4" s="38"/>
      <c r="B4" s="41" t="s">
        <v>44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25.5">
      <c r="A5" s="38" t="s">
        <v>45</v>
      </c>
      <c r="B5" s="39" t="s">
        <v>46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37" customFormat="1" ht="12.75">
      <c r="A6" s="43" t="s">
        <v>47</v>
      </c>
      <c r="B6" s="44" t="s">
        <v>48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37" customFormat="1" ht="12.75" customHeight="1">
      <c r="A7" s="45"/>
      <c r="B7" s="44" t="s">
        <v>49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s="37" customFormat="1" ht="12.75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s="50" customFormat="1" ht="12.75">
      <c r="A9" s="46">
        <v>3</v>
      </c>
      <c r="B9" s="47" t="s">
        <v>15</v>
      </c>
      <c r="C9" s="48">
        <f>(C10+C29+C122)</f>
        <v>6568777</v>
      </c>
      <c r="D9" s="48">
        <f>(D10+D29+D122)</f>
        <v>4720631</v>
      </c>
      <c r="E9" s="48">
        <f>(E10+E29+E122)</f>
        <v>1614075</v>
      </c>
      <c r="F9" s="49"/>
      <c r="G9" s="48">
        <f>(G10+G29+G122)</f>
        <v>234071</v>
      </c>
      <c r="H9" s="49"/>
      <c r="I9" s="49"/>
      <c r="J9" s="49"/>
      <c r="K9" s="48"/>
      <c r="L9" s="48"/>
    </row>
    <row r="10" spans="1:12" s="37" customFormat="1" ht="12.75">
      <c r="A10" s="51">
        <v>31</v>
      </c>
      <c r="B10" s="52" t="s">
        <v>16</v>
      </c>
      <c r="C10" s="53">
        <f>(C11+C13+C22)</f>
        <v>4642027</v>
      </c>
      <c r="D10" s="53">
        <f>(D11+D13+D22)</f>
        <v>4416173</v>
      </c>
      <c r="E10" s="53">
        <f>E11+E13+E22</f>
        <v>128654</v>
      </c>
      <c r="F10" s="54"/>
      <c r="G10" s="53">
        <f>(G11+G13+G22)</f>
        <v>97200</v>
      </c>
      <c r="H10" s="54"/>
      <c r="I10" s="54"/>
      <c r="J10" s="54"/>
      <c r="K10" s="53"/>
      <c r="L10" s="53"/>
    </row>
    <row r="11" spans="1:12" s="59" customFormat="1" ht="12.75">
      <c r="A11" s="55">
        <v>311</v>
      </c>
      <c r="B11" s="56" t="s">
        <v>17</v>
      </c>
      <c r="C11" s="57">
        <f>(C12)</f>
        <v>3745500</v>
      </c>
      <c r="D11" s="57">
        <f>(D12)</f>
        <v>3565000</v>
      </c>
      <c r="E11" s="57">
        <f>(E12)</f>
        <v>103453</v>
      </c>
      <c r="F11" s="58"/>
      <c r="G11" s="57">
        <f>(G12)</f>
        <v>81356</v>
      </c>
      <c r="H11" s="58"/>
      <c r="I11" s="58"/>
      <c r="J11" s="58"/>
      <c r="K11" s="57"/>
      <c r="L11" s="57"/>
    </row>
    <row r="12" spans="1:12" ht="12.75">
      <c r="A12" s="60">
        <v>31111</v>
      </c>
      <c r="B12" s="39" t="s">
        <v>50</v>
      </c>
      <c r="C12" s="61">
        <v>3745500</v>
      </c>
      <c r="D12" s="61">
        <v>3565000</v>
      </c>
      <c r="E12" s="61">
        <v>103453</v>
      </c>
      <c r="F12" s="40"/>
      <c r="G12" s="62">
        <v>81356</v>
      </c>
      <c r="H12" s="40"/>
      <c r="I12" s="40"/>
      <c r="J12" s="40"/>
      <c r="K12" s="40"/>
      <c r="L12" s="40"/>
    </row>
    <row r="13" spans="1:12" s="59" customFormat="1" ht="12.75">
      <c r="A13" s="63">
        <v>312</v>
      </c>
      <c r="B13" s="64" t="s">
        <v>18</v>
      </c>
      <c r="C13" s="57">
        <f>(C14+C15+C16+C17+C18+C19+C20+C21)</f>
        <v>252300</v>
      </c>
      <c r="D13" s="57">
        <f>(D14+D15+D16+D17+D18+D19+D20+D21)</f>
        <v>242300</v>
      </c>
      <c r="E13" s="57">
        <f>(E14+E15+E16+E17+E18+E19+E20+E21)</f>
        <v>8000</v>
      </c>
      <c r="F13" s="58"/>
      <c r="G13" s="57">
        <f>(G14+G15+G16+G17+G18+G19+G20+G21)</f>
        <v>2000</v>
      </c>
      <c r="H13" s="58"/>
      <c r="I13" s="58"/>
      <c r="J13" s="58"/>
      <c r="K13" s="57"/>
      <c r="L13" s="57"/>
    </row>
    <row r="14" spans="1:12" ht="12.75">
      <c r="A14" s="60">
        <v>31212</v>
      </c>
      <c r="B14" s="39" t="s">
        <v>51</v>
      </c>
      <c r="C14" s="61">
        <v>8000</v>
      </c>
      <c r="D14" s="62">
        <v>8000</v>
      </c>
      <c r="E14" s="40"/>
      <c r="F14" s="40"/>
      <c r="G14" s="40"/>
      <c r="H14" s="40"/>
      <c r="I14" s="40"/>
      <c r="J14" s="40"/>
      <c r="K14" s="40"/>
      <c r="L14" s="40"/>
    </row>
    <row r="15" spans="1:12" ht="12.75">
      <c r="A15" s="60">
        <v>31213</v>
      </c>
      <c r="B15" s="39" t="s">
        <v>52</v>
      </c>
      <c r="C15" s="61">
        <v>16800</v>
      </c>
      <c r="D15" s="62">
        <v>16800</v>
      </c>
      <c r="E15" s="40"/>
      <c r="F15" s="40"/>
      <c r="G15" s="40"/>
      <c r="H15" s="40"/>
      <c r="I15" s="40"/>
      <c r="J15" s="40"/>
      <c r="K15" s="40"/>
      <c r="L15" s="40"/>
    </row>
    <row r="16" spans="1:12" ht="12.75">
      <c r="A16" s="60">
        <v>31214</v>
      </c>
      <c r="B16" s="39" t="s">
        <v>53</v>
      </c>
      <c r="C16" s="61">
        <v>0</v>
      </c>
      <c r="D16" s="62">
        <v>0</v>
      </c>
      <c r="E16" s="40"/>
      <c r="F16" s="40"/>
      <c r="G16" s="40"/>
      <c r="H16" s="40"/>
      <c r="I16" s="40"/>
      <c r="J16" s="40"/>
      <c r="K16" s="40"/>
      <c r="L16" s="40"/>
    </row>
    <row r="17" spans="1:12" ht="12.75">
      <c r="A17" s="60">
        <v>31215</v>
      </c>
      <c r="B17" s="39" t="s">
        <v>54</v>
      </c>
      <c r="C17" s="61">
        <v>14500</v>
      </c>
      <c r="D17" s="62">
        <v>14500</v>
      </c>
      <c r="E17" s="40"/>
      <c r="F17" s="40"/>
      <c r="G17" s="40"/>
      <c r="H17" s="40"/>
      <c r="I17" s="40"/>
      <c r="J17" s="40"/>
      <c r="K17" s="40"/>
      <c r="L17" s="40"/>
    </row>
    <row r="18" spans="1:12" ht="12.75">
      <c r="A18" s="60">
        <v>31216</v>
      </c>
      <c r="B18" s="39" t="s">
        <v>55</v>
      </c>
      <c r="C18" s="61">
        <v>43000</v>
      </c>
      <c r="D18" s="62">
        <v>43000</v>
      </c>
      <c r="E18" s="40"/>
      <c r="F18" s="40"/>
      <c r="G18" s="40">
        <v>0</v>
      </c>
      <c r="H18" s="40"/>
      <c r="I18" s="40"/>
      <c r="J18" s="40"/>
      <c r="K18" s="40"/>
      <c r="L18" s="40"/>
    </row>
    <row r="19" spans="1:12" ht="12.75">
      <c r="A19" s="60">
        <v>31219</v>
      </c>
      <c r="B19" s="39" t="s">
        <v>56</v>
      </c>
      <c r="C19" s="61">
        <v>43000</v>
      </c>
      <c r="D19" s="62">
        <v>43000</v>
      </c>
      <c r="E19" s="40"/>
      <c r="F19" s="40"/>
      <c r="G19" s="40">
        <v>0</v>
      </c>
      <c r="H19" s="40"/>
      <c r="I19" s="40"/>
      <c r="J19" s="40"/>
      <c r="K19" s="40"/>
      <c r="L19" s="40"/>
    </row>
    <row r="20" spans="1:12" ht="12.75">
      <c r="A20" s="60">
        <v>31219</v>
      </c>
      <c r="B20" s="39" t="s">
        <v>57</v>
      </c>
      <c r="C20" s="61">
        <v>18000</v>
      </c>
      <c r="D20" s="62">
        <v>18000</v>
      </c>
      <c r="E20" s="40"/>
      <c r="F20" s="40"/>
      <c r="G20" s="40"/>
      <c r="H20" s="40"/>
      <c r="I20" s="40"/>
      <c r="J20" s="40"/>
      <c r="K20" s="40"/>
      <c r="L20" s="40"/>
    </row>
    <row r="21" spans="1:12" ht="12.75">
      <c r="A21" s="60">
        <v>31219</v>
      </c>
      <c r="B21" s="39" t="s">
        <v>58</v>
      </c>
      <c r="C21" s="61">
        <v>109000</v>
      </c>
      <c r="D21" s="62">
        <v>99000</v>
      </c>
      <c r="E21" s="61">
        <v>8000</v>
      </c>
      <c r="F21" s="40"/>
      <c r="G21" s="62">
        <v>2000</v>
      </c>
      <c r="H21" s="40"/>
      <c r="I21" s="40"/>
      <c r="J21" s="40"/>
      <c r="K21" s="40"/>
      <c r="L21" s="40"/>
    </row>
    <row r="22" spans="1:12" s="59" customFormat="1" ht="12.75">
      <c r="A22" s="63">
        <v>313</v>
      </c>
      <c r="B22" s="64" t="s">
        <v>19</v>
      </c>
      <c r="C22" s="57">
        <f>(C23+C26)</f>
        <v>644227</v>
      </c>
      <c r="D22" s="57">
        <f>D23+D26</f>
        <v>608873</v>
      </c>
      <c r="E22" s="57">
        <f>E23+E26</f>
        <v>17201</v>
      </c>
      <c r="F22" s="58"/>
      <c r="G22" s="57">
        <f>G23+G26</f>
        <v>13844</v>
      </c>
      <c r="H22" s="58"/>
      <c r="I22" s="58"/>
      <c r="J22" s="58"/>
      <c r="K22" s="57"/>
      <c r="L22" s="57"/>
    </row>
    <row r="23" spans="1:12" s="37" customFormat="1" ht="25.5">
      <c r="A23" s="38">
        <v>3132</v>
      </c>
      <c r="B23" s="44" t="s">
        <v>59</v>
      </c>
      <c r="C23" s="65">
        <f>(C24+C25)</f>
        <v>580553</v>
      </c>
      <c r="D23" s="65">
        <f>(D24+D25)</f>
        <v>548969</v>
      </c>
      <c r="E23" s="65">
        <f>(E24+E25)</f>
        <v>15501</v>
      </c>
      <c r="F23" s="42"/>
      <c r="G23" s="65">
        <f>(G24+G25)</f>
        <v>12476</v>
      </c>
      <c r="H23" s="42"/>
      <c r="I23" s="42"/>
      <c r="J23" s="42"/>
      <c r="K23" s="65"/>
      <c r="L23" s="65"/>
    </row>
    <row r="24" spans="1:12" ht="12.75">
      <c r="A24" s="60">
        <v>31321</v>
      </c>
      <c r="B24" s="39" t="s">
        <v>60</v>
      </c>
      <c r="C24" s="61">
        <v>561825</v>
      </c>
      <c r="D24" s="61">
        <v>531225</v>
      </c>
      <c r="E24" s="61">
        <v>15001</v>
      </c>
      <c r="F24" s="40"/>
      <c r="G24" s="62">
        <v>12074</v>
      </c>
      <c r="H24" s="40"/>
      <c r="I24" s="40"/>
      <c r="J24" s="40"/>
      <c r="K24" s="40"/>
      <c r="L24" s="40"/>
    </row>
    <row r="25" spans="1:12" ht="12.75">
      <c r="A25" s="60">
        <v>31322</v>
      </c>
      <c r="B25" s="66" t="s">
        <v>61</v>
      </c>
      <c r="C25" s="61">
        <v>18728</v>
      </c>
      <c r="D25" s="61">
        <v>17744</v>
      </c>
      <c r="E25" s="61">
        <v>500</v>
      </c>
      <c r="F25" s="40"/>
      <c r="G25" s="67">
        <v>402</v>
      </c>
      <c r="H25" s="40"/>
      <c r="I25" s="40"/>
      <c r="J25" s="40"/>
      <c r="K25" s="40"/>
      <c r="L25" s="40"/>
    </row>
    <row r="26" spans="1:12" s="37" customFormat="1" ht="12.75">
      <c r="A26" s="38">
        <v>3133</v>
      </c>
      <c r="B26" s="68" t="s">
        <v>62</v>
      </c>
      <c r="C26" s="65">
        <f>(C27+C28)</f>
        <v>63674</v>
      </c>
      <c r="D26" s="65">
        <f>D27+D28</f>
        <v>59904</v>
      </c>
      <c r="E26" s="65">
        <f>E27</f>
        <v>1700</v>
      </c>
      <c r="F26" s="42"/>
      <c r="G26" s="65">
        <f>G27</f>
        <v>1368</v>
      </c>
      <c r="H26" s="42"/>
      <c r="I26" s="42"/>
      <c r="J26" s="42"/>
      <c r="K26" s="42"/>
      <c r="L26" s="42"/>
    </row>
    <row r="27" spans="1:12" ht="12.75">
      <c r="A27" s="60">
        <v>31331</v>
      </c>
      <c r="B27" s="66" t="s">
        <v>62</v>
      </c>
      <c r="C27" s="61">
        <v>63674</v>
      </c>
      <c r="D27" s="61">
        <v>59904</v>
      </c>
      <c r="E27" s="61">
        <v>1700</v>
      </c>
      <c r="F27" s="40"/>
      <c r="G27" s="62">
        <v>1368</v>
      </c>
      <c r="H27" s="40"/>
      <c r="I27" s="40"/>
      <c r="J27" s="40"/>
      <c r="K27" s="40"/>
      <c r="L27" s="40"/>
    </row>
    <row r="28" spans="1:12" ht="12.75">
      <c r="A28" s="60"/>
      <c r="B28" s="39"/>
      <c r="C28" s="61">
        <v>0</v>
      </c>
      <c r="D28" s="61">
        <v>0</v>
      </c>
      <c r="E28" s="40"/>
      <c r="F28" s="40"/>
      <c r="G28" s="40"/>
      <c r="H28" s="40"/>
      <c r="I28" s="40"/>
      <c r="J28" s="40"/>
      <c r="K28" s="40"/>
      <c r="L28" s="40"/>
    </row>
    <row r="29" spans="1:12" s="37" customFormat="1" ht="12.75">
      <c r="A29" s="51">
        <v>32</v>
      </c>
      <c r="B29" s="52" t="s">
        <v>20</v>
      </c>
      <c r="C29" s="53">
        <f>(C30+C41+C64+C104+C107)</f>
        <v>1917350</v>
      </c>
      <c r="D29" s="53">
        <f>(D30+D41+D64+D107)</f>
        <v>304458</v>
      </c>
      <c r="E29" s="53">
        <f>(E30+E41+E64+E104+E107)</f>
        <v>1476021</v>
      </c>
      <c r="F29" s="54"/>
      <c r="G29" s="53">
        <f>(G30+G41+G64+G104+G107)</f>
        <v>136871</v>
      </c>
      <c r="H29" s="54"/>
      <c r="I29" s="54"/>
      <c r="J29" s="54"/>
      <c r="K29" s="53"/>
      <c r="L29" s="53"/>
    </row>
    <row r="30" spans="1:12" ht="12.75">
      <c r="A30" s="63">
        <v>321</v>
      </c>
      <c r="B30" s="64" t="s">
        <v>21</v>
      </c>
      <c r="C30" s="57">
        <f>(C31+C35+C38)</f>
        <v>213863</v>
      </c>
      <c r="D30" s="57">
        <f>D35</f>
        <v>118123</v>
      </c>
      <c r="E30" s="57">
        <f>(E31+E35+E38)</f>
        <v>91740</v>
      </c>
      <c r="F30" s="69"/>
      <c r="G30" s="57">
        <f>(G31+G35+G38)</f>
        <v>4000</v>
      </c>
      <c r="H30" s="69"/>
      <c r="I30" s="69"/>
      <c r="J30" s="69"/>
      <c r="K30" s="57"/>
      <c r="L30" s="57"/>
    </row>
    <row r="31" spans="1:12" ht="12.75">
      <c r="A31" s="38">
        <v>3211</v>
      </c>
      <c r="B31" s="44" t="s">
        <v>63</v>
      </c>
      <c r="C31" s="65">
        <f>(C32+C33+C34)</f>
        <v>19000</v>
      </c>
      <c r="D31" s="40"/>
      <c r="E31" s="65">
        <f>E32+E33+E34</f>
        <v>18000</v>
      </c>
      <c r="F31" s="40"/>
      <c r="G31" s="65">
        <f>G32+G33+G34</f>
        <v>1000</v>
      </c>
      <c r="H31" s="40"/>
      <c r="I31" s="40"/>
      <c r="J31" s="40"/>
      <c r="K31" s="40"/>
      <c r="L31" s="40"/>
    </row>
    <row r="32" spans="1:12" ht="12.75">
      <c r="A32" s="60">
        <v>32111</v>
      </c>
      <c r="B32" s="39" t="s">
        <v>64</v>
      </c>
      <c r="C32" s="61">
        <v>10000</v>
      </c>
      <c r="D32" s="40"/>
      <c r="E32" s="61">
        <v>9000</v>
      </c>
      <c r="F32" s="40"/>
      <c r="G32" s="61">
        <v>1000</v>
      </c>
      <c r="H32" s="40"/>
      <c r="I32" s="40"/>
      <c r="J32" s="40"/>
      <c r="K32" s="40"/>
      <c r="L32" s="40"/>
    </row>
    <row r="33" spans="1:12" ht="12.75">
      <c r="A33" s="60">
        <v>32113</v>
      </c>
      <c r="B33" s="39" t="s">
        <v>65</v>
      </c>
      <c r="C33" s="61">
        <v>4000</v>
      </c>
      <c r="D33" s="40"/>
      <c r="E33" s="61">
        <v>4000</v>
      </c>
      <c r="F33" s="40"/>
      <c r="G33" s="40"/>
      <c r="H33" s="40"/>
      <c r="I33" s="40"/>
      <c r="J33" s="40"/>
      <c r="K33" s="70"/>
      <c r="L33" s="40"/>
    </row>
    <row r="34" spans="1:12" ht="12.75">
      <c r="A34" s="60">
        <v>32115</v>
      </c>
      <c r="B34" s="39" t="s">
        <v>66</v>
      </c>
      <c r="C34" s="61">
        <v>5000</v>
      </c>
      <c r="D34" s="40"/>
      <c r="E34" s="61">
        <v>5000</v>
      </c>
      <c r="F34" s="40"/>
      <c r="G34" s="40"/>
      <c r="H34" s="40"/>
      <c r="I34" s="40"/>
      <c r="J34" s="40"/>
      <c r="K34" s="40"/>
      <c r="L34" s="40"/>
    </row>
    <row r="35" spans="1:12" ht="12.75">
      <c r="A35" s="38">
        <v>3212</v>
      </c>
      <c r="B35" s="44" t="s">
        <v>67</v>
      </c>
      <c r="C35" s="65">
        <f>(C36+C37)</f>
        <v>173863</v>
      </c>
      <c r="D35" s="65">
        <f>(D36+D37)</f>
        <v>118123</v>
      </c>
      <c r="E35" s="65">
        <f>(E36+E37)</f>
        <v>52740</v>
      </c>
      <c r="F35" s="40"/>
      <c r="G35" s="65">
        <f>(G36+G37)</f>
        <v>3000</v>
      </c>
      <c r="H35" s="40"/>
      <c r="I35" s="40"/>
      <c r="J35" s="40"/>
      <c r="K35" s="40"/>
      <c r="L35" s="40"/>
    </row>
    <row r="36" spans="1:12" ht="12.75">
      <c r="A36" s="60">
        <v>32121</v>
      </c>
      <c r="B36" s="39" t="s">
        <v>68</v>
      </c>
      <c r="C36" s="61">
        <v>8613</v>
      </c>
      <c r="D36" s="61">
        <v>4873</v>
      </c>
      <c r="E36" s="40">
        <v>3740</v>
      </c>
      <c r="F36" s="40"/>
      <c r="G36" s="40"/>
      <c r="H36" s="40"/>
      <c r="I36" s="40"/>
      <c r="J36" s="40"/>
      <c r="K36" s="40"/>
      <c r="L36" s="40"/>
    </row>
    <row r="37" spans="1:12" ht="12.75">
      <c r="A37" s="60">
        <v>32121</v>
      </c>
      <c r="B37" s="39" t="s">
        <v>69</v>
      </c>
      <c r="C37" s="61">
        <v>165250</v>
      </c>
      <c r="D37" s="61">
        <v>113250</v>
      </c>
      <c r="E37" s="61">
        <v>49000</v>
      </c>
      <c r="F37" s="40"/>
      <c r="G37" s="67">
        <v>3000</v>
      </c>
      <c r="H37" s="40"/>
      <c r="I37" s="40"/>
      <c r="J37" s="40"/>
      <c r="K37" s="40"/>
      <c r="L37" s="40"/>
    </row>
    <row r="38" spans="1:12" ht="12.75">
      <c r="A38" s="38">
        <v>3213</v>
      </c>
      <c r="B38" s="44" t="s">
        <v>70</v>
      </c>
      <c r="C38" s="65">
        <f>(C39+C40)</f>
        <v>21000</v>
      </c>
      <c r="D38" s="40"/>
      <c r="E38" s="65">
        <f>(E39+E40)</f>
        <v>21000</v>
      </c>
      <c r="F38" s="40"/>
      <c r="G38" s="40"/>
      <c r="H38" s="40"/>
      <c r="I38" s="40"/>
      <c r="J38" s="40"/>
      <c r="K38" s="40"/>
      <c r="L38" s="40"/>
    </row>
    <row r="39" spans="1:12" ht="12.75">
      <c r="A39" s="60">
        <v>32131</v>
      </c>
      <c r="B39" s="39" t="s">
        <v>71</v>
      </c>
      <c r="C39" s="61">
        <v>14000</v>
      </c>
      <c r="D39" s="40"/>
      <c r="E39" s="61">
        <v>14000</v>
      </c>
      <c r="F39" s="40"/>
      <c r="G39" s="40"/>
      <c r="H39" s="40"/>
      <c r="I39" s="40"/>
      <c r="J39" s="40"/>
      <c r="K39" s="40"/>
      <c r="L39" s="40"/>
    </row>
    <row r="40" spans="1:12" ht="12.75">
      <c r="A40" s="60">
        <v>32132</v>
      </c>
      <c r="B40" s="39" t="s">
        <v>72</v>
      </c>
      <c r="C40" s="61">
        <v>7000</v>
      </c>
      <c r="D40" s="40"/>
      <c r="E40" s="61">
        <v>7000</v>
      </c>
      <c r="F40" s="40"/>
      <c r="G40" s="40"/>
      <c r="H40" s="40"/>
      <c r="I40" s="40"/>
      <c r="J40" s="40"/>
      <c r="K40" s="40"/>
      <c r="L40" s="40"/>
    </row>
    <row r="41" spans="1:12" s="37" customFormat="1" ht="12.75">
      <c r="A41" s="63">
        <v>322</v>
      </c>
      <c r="B41" s="64" t="s">
        <v>22</v>
      </c>
      <c r="C41" s="57">
        <f>(C42+C49+C52+C56+C60+C62)</f>
        <v>1033000</v>
      </c>
      <c r="D41" s="57">
        <f>(D42+D49+D52+D56+D60+D62)</f>
        <v>0</v>
      </c>
      <c r="E41" s="57">
        <f>(E42+E49+E52+E56+E60+E62)</f>
        <v>947420</v>
      </c>
      <c r="F41" s="58"/>
      <c r="G41" s="57">
        <f>(G42+G49+G52+G56+G60+G62)</f>
        <v>85580</v>
      </c>
      <c r="H41" s="58"/>
      <c r="I41" s="58"/>
      <c r="J41" s="58"/>
      <c r="K41" s="57"/>
      <c r="L41" s="57"/>
    </row>
    <row r="42" spans="1:12" ht="12.75">
      <c r="A42" s="38">
        <v>3221</v>
      </c>
      <c r="B42" s="44" t="s">
        <v>73</v>
      </c>
      <c r="C42" s="65">
        <f>(C43+C44+C45+C46+C47+C48)</f>
        <v>213000</v>
      </c>
      <c r="D42" s="65">
        <f>(D43+D44+D45+D46+D47+D48)</f>
        <v>0</v>
      </c>
      <c r="E42" s="65">
        <f>(E43+E44+E45+E46+E47+E48)</f>
        <v>177960</v>
      </c>
      <c r="F42" s="40"/>
      <c r="G42" s="65">
        <f>(G43+G44+G45+G46+G47+G48)</f>
        <v>35040</v>
      </c>
      <c r="H42" s="40"/>
      <c r="I42" s="40"/>
      <c r="J42" s="40"/>
      <c r="K42" s="61"/>
      <c r="L42" s="61"/>
    </row>
    <row r="43" spans="1:12" ht="12.75">
      <c r="A43" s="60">
        <v>32211</v>
      </c>
      <c r="B43" s="39" t="s">
        <v>74</v>
      </c>
      <c r="C43" s="61">
        <v>40000</v>
      </c>
      <c r="D43" s="40"/>
      <c r="E43" s="61">
        <v>38000</v>
      </c>
      <c r="F43" s="40"/>
      <c r="G43" s="61">
        <v>2000</v>
      </c>
      <c r="H43" s="40"/>
      <c r="I43" s="40"/>
      <c r="J43" s="40"/>
      <c r="K43" s="40"/>
      <c r="L43" s="40"/>
    </row>
    <row r="44" spans="1:12" ht="12.75">
      <c r="A44" s="60">
        <v>32211</v>
      </c>
      <c r="B44" s="39" t="s">
        <v>75</v>
      </c>
      <c r="C44" s="62">
        <v>70000</v>
      </c>
      <c r="D44" s="61">
        <v>0</v>
      </c>
      <c r="E44" s="61">
        <v>41960</v>
      </c>
      <c r="F44" s="40"/>
      <c r="G44" s="61">
        <v>28040</v>
      </c>
      <c r="H44" s="40"/>
      <c r="I44" s="40"/>
      <c r="J44" s="40"/>
      <c r="K44" s="40"/>
      <c r="L44" s="40"/>
    </row>
    <row r="45" spans="1:12" ht="12.75">
      <c r="A45" s="60">
        <v>32212</v>
      </c>
      <c r="B45" s="39" t="s">
        <v>76</v>
      </c>
      <c r="C45" s="61">
        <v>5000</v>
      </c>
      <c r="D45" s="40"/>
      <c r="E45" s="61">
        <v>5000</v>
      </c>
      <c r="F45" s="40"/>
      <c r="G45" s="40"/>
      <c r="H45" s="40"/>
      <c r="I45" s="40"/>
      <c r="J45" s="40"/>
      <c r="K45" s="40"/>
      <c r="L45" s="40"/>
    </row>
    <row r="46" spans="1:12" ht="12.75">
      <c r="A46" s="60">
        <v>32214</v>
      </c>
      <c r="B46" s="39" t="s">
        <v>77</v>
      </c>
      <c r="C46" s="61">
        <v>75000</v>
      </c>
      <c r="D46" s="40"/>
      <c r="E46" s="61">
        <v>70000</v>
      </c>
      <c r="F46" s="40"/>
      <c r="G46" s="40">
        <v>5000</v>
      </c>
      <c r="H46" s="40"/>
      <c r="I46" s="40"/>
      <c r="J46" s="40"/>
      <c r="K46" s="40"/>
      <c r="L46" s="40"/>
    </row>
    <row r="47" spans="1:12" ht="12.75">
      <c r="A47" s="60">
        <v>32216</v>
      </c>
      <c r="B47" s="39" t="s">
        <v>78</v>
      </c>
      <c r="C47" s="61">
        <v>8000</v>
      </c>
      <c r="D47" s="40"/>
      <c r="E47" s="61">
        <v>8000</v>
      </c>
      <c r="F47" s="40"/>
      <c r="G47" s="40"/>
      <c r="H47" s="40"/>
      <c r="I47" s="40"/>
      <c r="J47" s="40"/>
      <c r="K47" s="40"/>
      <c r="L47" s="40"/>
    </row>
    <row r="48" spans="1:12" ht="12.75">
      <c r="A48" s="60">
        <v>32219</v>
      </c>
      <c r="B48" s="66" t="s">
        <v>79</v>
      </c>
      <c r="C48" s="61">
        <v>15000</v>
      </c>
      <c r="D48" s="40"/>
      <c r="E48" s="61">
        <v>15000</v>
      </c>
      <c r="F48" s="40"/>
      <c r="G48" s="40"/>
      <c r="H48" s="40"/>
      <c r="I48" s="40"/>
      <c r="J48" s="40"/>
      <c r="K48" s="40"/>
      <c r="L48" s="40"/>
    </row>
    <row r="49" spans="1:12" s="37" customFormat="1" ht="12.75">
      <c r="A49" s="38">
        <v>3222</v>
      </c>
      <c r="B49" s="44" t="s">
        <v>80</v>
      </c>
      <c r="C49" s="65">
        <f>(C50+C51)</f>
        <v>520000</v>
      </c>
      <c r="D49" s="42"/>
      <c r="E49" s="65">
        <f>(E50+E51)</f>
        <v>510000</v>
      </c>
      <c r="F49" s="42"/>
      <c r="G49" s="65">
        <f>(G50+G51)</f>
        <v>10000</v>
      </c>
      <c r="H49" s="42"/>
      <c r="I49" s="42"/>
      <c r="J49" s="42"/>
      <c r="K49" s="65"/>
      <c r="L49" s="65"/>
    </row>
    <row r="50" spans="1:12" ht="12.75">
      <c r="A50" s="60">
        <v>32224</v>
      </c>
      <c r="B50" s="39" t="s">
        <v>81</v>
      </c>
      <c r="C50" s="61">
        <v>500000</v>
      </c>
      <c r="D50" s="40"/>
      <c r="E50" s="61">
        <v>490000</v>
      </c>
      <c r="F50" s="40"/>
      <c r="G50" s="61">
        <v>10000</v>
      </c>
      <c r="H50" s="40"/>
      <c r="I50" s="40"/>
      <c r="J50" s="40"/>
      <c r="K50" s="61"/>
      <c r="L50" s="61"/>
    </row>
    <row r="51" spans="1:12" ht="12.75">
      <c r="A51" s="60">
        <v>32229</v>
      </c>
      <c r="B51" s="39" t="s">
        <v>82</v>
      </c>
      <c r="C51" s="61">
        <v>20000</v>
      </c>
      <c r="D51" s="40"/>
      <c r="E51" s="61">
        <v>20000</v>
      </c>
      <c r="F51" s="40"/>
      <c r="G51" s="40"/>
      <c r="H51" s="40"/>
      <c r="I51" s="40"/>
      <c r="J51" s="40"/>
      <c r="K51" s="40"/>
      <c r="L51" s="40"/>
    </row>
    <row r="52" spans="1:12" s="37" customFormat="1" ht="12.75">
      <c r="A52" s="38">
        <v>3223</v>
      </c>
      <c r="B52" s="44" t="s">
        <v>83</v>
      </c>
      <c r="C52" s="65">
        <f>(C53+C54+C55)</f>
        <v>167000</v>
      </c>
      <c r="D52" s="42"/>
      <c r="E52" s="65">
        <f>(E53+E54+E55)</f>
        <v>150500</v>
      </c>
      <c r="F52" s="42"/>
      <c r="G52" s="65">
        <f>(G53+G54+G55)</f>
        <v>16500</v>
      </c>
      <c r="H52" s="42"/>
      <c r="I52" s="42"/>
      <c r="J52" s="42"/>
      <c r="K52" s="65"/>
      <c r="L52" s="65"/>
    </row>
    <row r="53" spans="1:12" ht="12.75">
      <c r="A53" s="60">
        <v>32231</v>
      </c>
      <c r="B53" s="39" t="s">
        <v>84</v>
      </c>
      <c r="C53" s="61">
        <v>65000</v>
      </c>
      <c r="D53" s="40"/>
      <c r="E53" s="61">
        <v>60000</v>
      </c>
      <c r="F53" s="40"/>
      <c r="G53" s="40">
        <v>5000</v>
      </c>
      <c r="H53" s="40"/>
      <c r="I53" s="40"/>
      <c r="J53" s="40"/>
      <c r="K53" s="61"/>
      <c r="L53" s="61"/>
    </row>
    <row r="54" spans="1:12" ht="12.75">
      <c r="A54" s="60">
        <v>32233</v>
      </c>
      <c r="B54" s="39" t="s">
        <v>85</v>
      </c>
      <c r="C54" s="61">
        <v>90000</v>
      </c>
      <c r="D54" s="40"/>
      <c r="E54" s="61">
        <v>81000</v>
      </c>
      <c r="F54" s="40"/>
      <c r="G54" s="40">
        <v>9000</v>
      </c>
      <c r="H54" s="40"/>
      <c r="I54" s="40"/>
      <c r="J54" s="40"/>
      <c r="K54" s="61"/>
      <c r="L54" s="61"/>
    </row>
    <row r="55" spans="1:12" ht="12.75">
      <c r="A55" s="60">
        <v>32234</v>
      </c>
      <c r="B55" s="39" t="s">
        <v>86</v>
      </c>
      <c r="C55" s="61">
        <v>12000</v>
      </c>
      <c r="D55" s="40"/>
      <c r="E55" s="61">
        <v>9500</v>
      </c>
      <c r="F55" s="40"/>
      <c r="G55" s="40">
        <v>2500</v>
      </c>
      <c r="H55" s="40"/>
      <c r="I55" s="40"/>
      <c r="J55" s="40"/>
      <c r="K55" s="61"/>
      <c r="L55" s="61"/>
    </row>
    <row r="56" spans="1:12" ht="25.5">
      <c r="A56" s="38">
        <v>3224</v>
      </c>
      <c r="B56" s="44" t="s">
        <v>87</v>
      </c>
      <c r="C56" s="65">
        <f>(C57+C58+C59)</f>
        <v>43000</v>
      </c>
      <c r="D56" s="42"/>
      <c r="E56" s="65">
        <f>(E57+E58+E59)</f>
        <v>41000</v>
      </c>
      <c r="F56" s="42"/>
      <c r="G56" s="65">
        <f>(G57+G58+G59)</f>
        <v>2000</v>
      </c>
      <c r="H56" s="40"/>
      <c r="I56" s="40"/>
      <c r="J56" s="40"/>
      <c r="K56" s="65"/>
      <c r="L56" s="65"/>
    </row>
    <row r="57" spans="1:12" ht="12.75">
      <c r="A57" s="60">
        <v>32241</v>
      </c>
      <c r="B57" s="39" t="s">
        <v>88</v>
      </c>
      <c r="C57" s="61">
        <v>15000</v>
      </c>
      <c r="D57" s="40"/>
      <c r="E57" s="61">
        <v>13000</v>
      </c>
      <c r="F57" s="40"/>
      <c r="G57" s="40">
        <v>2000</v>
      </c>
      <c r="H57" s="40"/>
      <c r="I57" s="40"/>
      <c r="J57" s="40"/>
      <c r="K57" s="40"/>
      <c r="L57" s="40"/>
    </row>
    <row r="58" spans="1:12" ht="12.75">
      <c r="A58" s="60">
        <v>32242</v>
      </c>
      <c r="B58" s="39" t="s">
        <v>89</v>
      </c>
      <c r="C58" s="61">
        <v>25000</v>
      </c>
      <c r="D58" s="40"/>
      <c r="E58" s="61">
        <v>25000</v>
      </c>
      <c r="F58" s="40"/>
      <c r="G58" s="40"/>
      <c r="H58" s="40"/>
      <c r="I58" s="40"/>
      <c r="J58" s="40"/>
      <c r="K58" s="40"/>
      <c r="L58" s="40"/>
    </row>
    <row r="59" spans="1:12" ht="12.75">
      <c r="A59" s="60">
        <v>32243</v>
      </c>
      <c r="B59" s="66" t="s">
        <v>90</v>
      </c>
      <c r="C59" s="61">
        <v>3000</v>
      </c>
      <c r="D59" s="40"/>
      <c r="E59" s="61">
        <v>3000</v>
      </c>
      <c r="F59" s="40"/>
      <c r="G59" s="40"/>
      <c r="H59" s="40"/>
      <c r="I59" s="40"/>
      <c r="J59" s="40"/>
      <c r="K59" s="40"/>
      <c r="L59" s="40"/>
    </row>
    <row r="60" spans="1:12" s="37" customFormat="1" ht="12.75">
      <c r="A60" s="38">
        <v>3225</v>
      </c>
      <c r="B60" s="44" t="s">
        <v>91</v>
      </c>
      <c r="C60" s="65">
        <f>(C61)</f>
        <v>75000</v>
      </c>
      <c r="D60" s="65">
        <f>(D61)</f>
        <v>0</v>
      </c>
      <c r="E60" s="65">
        <f>(E61)</f>
        <v>52960</v>
      </c>
      <c r="F60" s="42"/>
      <c r="G60" s="65">
        <f>(G61)</f>
        <v>22040</v>
      </c>
      <c r="H60" s="42"/>
      <c r="I60" s="42"/>
      <c r="J60" s="42"/>
      <c r="K60" s="65"/>
      <c r="L60" s="65"/>
    </row>
    <row r="61" spans="1:12" ht="12.75">
      <c r="A61" s="60">
        <v>32251</v>
      </c>
      <c r="B61" s="39" t="s">
        <v>91</v>
      </c>
      <c r="C61" s="62">
        <v>75000</v>
      </c>
      <c r="D61" s="61">
        <v>0</v>
      </c>
      <c r="E61" s="61">
        <v>52960</v>
      </c>
      <c r="F61" s="40"/>
      <c r="G61" s="61">
        <v>22040</v>
      </c>
      <c r="H61" s="40"/>
      <c r="I61" s="40"/>
      <c r="J61" s="40"/>
      <c r="K61" s="40"/>
      <c r="L61" s="40"/>
    </row>
    <row r="62" spans="1:12" s="37" customFormat="1" ht="12.75">
      <c r="A62" s="38">
        <v>3227</v>
      </c>
      <c r="B62" s="44" t="s">
        <v>92</v>
      </c>
      <c r="C62" s="65">
        <f>(C63)</f>
        <v>15000</v>
      </c>
      <c r="D62" s="42"/>
      <c r="E62" s="65">
        <f>(E63)</f>
        <v>15000</v>
      </c>
      <c r="F62" s="42"/>
      <c r="G62" s="42"/>
      <c r="H62" s="42"/>
      <c r="I62" s="42"/>
      <c r="J62" s="42"/>
      <c r="K62" s="65"/>
      <c r="L62" s="65"/>
    </row>
    <row r="63" spans="1:12" ht="12.75">
      <c r="A63" s="60">
        <v>32271</v>
      </c>
      <c r="B63" s="39" t="s">
        <v>92</v>
      </c>
      <c r="C63" s="61">
        <v>15000</v>
      </c>
      <c r="D63" s="40"/>
      <c r="E63" s="61">
        <v>15000</v>
      </c>
      <c r="F63" s="40"/>
      <c r="G63" s="40"/>
      <c r="H63" s="40"/>
      <c r="I63" s="40"/>
      <c r="J63" s="40"/>
      <c r="K63" s="40"/>
      <c r="L63" s="40"/>
    </row>
    <row r="64" spans="1:12" s="37" customFormat="1" ht="12.75">
      <c r="A64" s="63">
        <v>323</v>
      </c>
      <c r="B64" s="64" t="s">
        <v>23</v>
      </c>
      <c r="C64" s="57">
        <f>(C65+C68+C72+C74+C79+C82+C85+C92+C96)</f>
        <v>597452</v>
      </c>
      <c r="D64" s="57">
        <f>(D65+D68+D74+D79+D82+D85+D92+D96)</f>
        <v>174000</v>
      </c>
      <c r="E64" s="57">
        <f>(E65+E68+E72+E74+E79+E82+E85+E92+E96)</f>
        <v>376161</v>
      </c>
      <c r="F64" s="58"/>
      <c r="G64" s="57">
        <f>(G65+G68+G72+G74+G79+G82+G85+G92+G96)</f>
        <v>47291</v>
      </c>
      <c r="H64" s="58"/>
      <c r="I64" s="58"/>
      <c r="J64" s="58"/>
      <c r="K64" s="57"/>
      <c r="L64" s="57"/>
    </row>
    <row r="65" spans="1:12" ht="12.75">
      <c r="A65" s="38">
        <v>3231</v>
      </c>
      <c r="B65" s="44" t="s">
        <v>93</v>
      </c>
      <c r="C65" s="65">
        <f>(C66+C67)</f>
        <v>35000</v>
      </c>
      <c r="D65" s="40"/>
      <c r="E65" s="65">
        <f>(E66+E67)</f>
        <v>35000</v>
      </c>
      <c r="F65" s="40"/>
      <c r="G65" s="65">
        <f>(G66+G67)</f>
        <v>0</v>
      </c>
      <c r="H65" s="40"/>
      <c r="I65" s="40"/>
      <c r="J65" s="40"/>
      <c r="K65" s="61"/>
      <c r="L65" s="61"/>
    </row>
    <row r="66" spans="1:12" ht="12.75">
      <c r="A66" s="60">
        <v>32311</v>
      </c>
      <c r="B66" s="39" t="s">
        <v>94</v>
      </c>
      <c r="C66" s="61">
        <v>30000</v>
      </c>
      <c r="D66" s="40"/>
      <c r="E66" s="61">
        <v>30000</v>
      </c>
      <c r="F66" s="40"/>
      <c r="G66" s="40">
        <v>0</v>
      </c>
      <c r="H66" s="40"/>
      <c r="I66" s="40"/>
      <c r="J66" s="40"/>
      <c r="K66" s="40"/>
      <c r="L66" s="40"/>
    </row>
    <row r="67" spans="1:12" ht="12.75">
      <c r="A67" s="60">
        <v>32313</v>
      </c>
      <c r="B67" s="39" t="s">
        <v>95</v>
      </c>
      <c r="C67" s="61">
        <v>5000</v>
      </c>
      <c r="D67" s="40"/>
      <c r="E67" s="61">
        <v>5000</v>
      </c>
      <c r="F67" s="40"/>
      <c r="G67" s="40"/>
      <c r="H67" s="40"/>
      <c r="I67" s="40"/>
      <c r="J67" s="40"/>
      <c r="K67" s="40"/>
      <c r="L67" s="40"/>
    </row>
    <row r="68" spans="1:12" s="37" customFormat="1" ht="12.75">
      <c r="A68" s="38">
        <v>3232</v>
      </c>
      <c r="B68" s="68" t="s">
        <v>96</v>
      </c>
      <c r="C68" s="65">
        <f>(C69+C70+C71)</f>
        <v>45000</v>
      </c>
      <c r="D68" s="42"/>
      <c r="E68" s="65">
        <f>(E69+E70+E71)</f>
        <v>42350</v>
      </c>
      <c r="F68" s="42"/>
      <c r="G68" s="65">
        <f>(G69+G70+G71)</f>
        <v>2650</v>
      </c>
      <c r="H68" s="42"/>
      <c r="I68" s="42"/>
      <c r="J68" s="42"/>
      <c r="K68" s="42"/>
      <c r="L68" s="42"/>
    </row>
    <row r="69" spans="1:12" ht="12.75">
      <c r="A69" s="60">
        <v>32321</v>
      </c>
      <c r="B69" s="39" t="s">
        <v>97</v>
      </c>
      <c r="C69" s="61">
        <v>20000</v>
      </c>
      <c r="D69" s="40"/>
      <c r="E69" s="61">
        <v>17350</v>
      </c>
      <c r="F69" s="40"/>
      <c r="G69" s="40">
        <v>2650</v>
      </c>
      <c r="H69" s="40"/>
      <c r="I69" s="40"/>
      <c r="J69" s="40"/>
      <c r="K69" s="40"/>
      <c r="L69" s="40"/>
    </row>
    <row r="70" spans="1:12" ht="12.75">
      <c r="A70" s="60">
        <v>32322</v>
      </c>
      <c r="B70" s="39" t="s">
        <v>98</v>
      </c>
      <c r="C70" s="61">
        <v>22000</v>
      </c>
      <c r="D70" s="40"/>
      <c r="E70" s="61">
        <v>22000</v>
      </c>
      <c r="F70" s="40"/>
      <c r="G70" s="40"/>
      <c r="H70" s="40"/>
      <c r="I70" s="40"/>
      <c r="J70" s="40"/>
      <c r="K70" s="40"/>
      <c r="L70" s="40"/>
    </row>
    <row r="71" spans="1:12" ht="12.75">
      <c r="A71" s="60">
        <v>32323</v>
      </c>
      <c r="B71" s="39" t="s">
        <v>99</v>
      </c>
      <c r="C71" s="61">
        <v>3000</v>
      </c>
      <c r="D71" s="40"/>
      <c r="E71" s="61">
        <v>3000</v>
      </c>
      <c r="F71" s="40"/>
      <c r="G71" s="40"/>
      <c r="H71" s="40"/>
      <c r="I71" s="40"/>
      <c r="J71" s="40"/>
      <c r="K71" s="40"/>
      <c r="L71" s="40"/>
    </row>
    <row r="72" spans="1:12" s="144" customFormat="1" ht="12.75">
      <c r="A72" s="141">
        <v>3233</v>
      </c>
      <c r="B72" s="139" t="s">
        <v>204</v>
      </c>
      <c r="C72" s="142">
        <f>C73</f>
        <v>154</v>
      </c>
      <c r="D72" s="143"/>
      <c r="E72" s="142">
        <f>E73</f>
        <v>23</v>
      </c>
      <c r="F72" s="143"/>
      <c r="G72" s="142">
        <f>G73</f>
        <v>131</v>
      </c>
      <c r="H72" s="143"/>
      <c r="I72" s="143"/>
      <c r="J72" s="143"/>
      <c r="K72" s="143"/>
      <c r="L72" s="143"/>
    </row>
    <row r="73" spans="1:12" ht="25.5">
      <c r="A73" s="60">
        <v>32332</v>
      </c>
      <c r="B73" s="140" t="s">
        <v>203</v>
      </c>
      <c r="C73" s="61">
        <v>154</v>
      </c>
      <c r="D73" s="40"/>
      <c r="E73" s="61">
        <v>23</v>
      </c>
      <c r="F73" s="40"/>
      <c r="G73" s="40">
        <v>131</v>
      </c>
      <c r="H73" s="40"/>
      <c r="I73" s="40"/>
      <c r="J73" s="40"/>
      <c r="K73" s="40"/>
      <c r="L73" s="40"/>
    </row>
    <row r="74" spans="1:12" s="37" customFormat="1" ht="12.75">
      <c r="A74" s="38">
        <v>3234</v>
      </c>
      <c r="B74" s="44" t="s">
        <v>100</v>
      </c>
      <c r="C74" s="65">
        <f>(C75+C76+C77+C78)</f>
        <v>49000</v>
      </c>
      <c r="D74" s="42"/>
      <c r="E74" s="65">
        <f>(E75+E76+E77+E78)</f>
        <v>47150</v>
      </c>
      <c r="F74" s="42"/>
      <c r="G74" s="65">
        <f>(G75+G76+G77+G78)</f>
        <v>1850</v>
      </c>
      <c r="H74" s="42"/>
      <c r="I74" s="42"/>
      <c r="J74" s="42"/>
      <c r="K74" s="42"/>
      <c r="L74" s="42"/>
    </row>
    <row r="75" spans="1:12" ht="12.75">
      <c r="A75" s="60">
        <v>32341</v>
      </c>
      <c r="B75" s="39" t="s">
        <v>101</v>
      </c>
      <c r="C75" s="61">
        <v>26000</v>
      </c>
      <c r="D75" s="40"/>
      <c r="E75" s="61">
        <v>26000</v>
      </c>
      <c r="F75" s="40"/>
      <c r="G75" s="40">
        <v>0</v>
      </c>
      <c r="H75" s="40"/>
      <c r="I75" s="40"/>
      <c r="J75" s="40"/>
      <c r="K75" s="40"/>
      <c r="L75" s="40"/>
    </row>
    <row r="76" spans="1:12" ht="12.75">
      <c r="A76" s="60">
        <v>32342</v>
      </c>
      <c r="B76" s="39" t="s">
        <v>102</v>
      </c>
      <c r="C76" s="61">
        <v>16000</v>
      </c>
      <c r="D76" s="40"/>
      <c r="E76" s="61">
        <v>14150</v>
      </c>
      <c r="F76" s="40"/>
      <c r="G76" s="40">
        <v>1850</v>
      </c>
      <c r="H76" s="40"/>
      <c r="I76" s="40"/>
      <c r="J76" s="40"/>
      <c r="K76" s="40"/>
      <c r="L76" s="40"/>
    </row>
    <row r="77" spans="1:12" ht="12.75">
      <c r="A77" s="60">
        <v>32343</v>
      </c>
      <c r="B77" s="39" t="s">
        <v>103</v>
      </c>
      <c r="C77" s="61">
        <v>3000</v>
      </c>
      <c r="D77" s="40"/>
      <c r="E77" s="61">
        <v>3000</v>
      </c>
      <c r="F77" s="40"/>
      <c r="G77" s="40"/>
      <c r="H77" s="40"/>
      <c r="I77" s="40"/>
      <c r="J77" s="40"/>
      <c r="K77" s="40"/>
      <c r="L77" s="40"/>
    </row>
    <row r="78" spans="1:12" ht="12.75">
      <c r="A78" s="60">
        <v>32344</v>
      </c>
      <c r="B78" s="39" t="s">
        <v>104</v>
      </c>
      <c r="C78" s="61">
        <v>4000</v>
      </c>
      <c r="D78" s="40"/>
      <c r="E78" s="61">
        <v>4000</v>
      </c>
      <c r="F78" s="40"/>
      <c r="G78" s="40"/>
      <c r="H78" s="40"/>
      <c r="I78" s="40"/>
      <c r="J78" s="40"/>
      <c r="K78" s="40"/>
      <c r="L78" s="40"/>
    </row>
    <row r="79" spans="1:12" s="37" customFormat="1" ht="12.75">
      <c r="A79" s="38">
        <v>3235</v>
      </c>
      <c r="B79" s="44" t="s">
        <v>105</v>
      </c>
      <c r="C79" s="65">
        <f>(C81+C80)</f>
        <v>287000</v>
      </c>
      <c r="D79" s="65">
        <f>(D80)</f>
        <v>174000</v>
      </c>
      <c r="E79" s="65">
        <f>(E81+E80)</f>
        <v>113000</v>
      </c>
      <c r="F79" s="42"/>
      <c r="G79" s="65"/>
      <c r="H79" s="42"/>
      <c r="I79" s="42"/>
      <c r="J79" s="42"/>
      <c r="K79" s="42"/>
      <c r="L79" s="42"/>
    </row>
    <row r="80" spans="1:12" s="37" customFormat="1" ht="12.75">
      <c r="A80" s="60">
        <v>32352</v>
      </c>
      <c r="B80" s="39" t="s">
        <v>106</v>
      </c>
      <c r="C80" s="61">
        <v>252000</v>
      </c>
      <c r="D80" s="61">
        <v>174000</v>
      </c>
      <c r="E80" s="61">
        <v>78000</v>
      </c>
      <c r="F80" s="42"/>
      <c r="G80" s="65"/>
      <c r="H80" s="42"/>
      <c r="I80" s="42"/>
      <c r="J80" s="42"/>
      <c r="K80" s="42"/>
      <c r="L80" s="42"/>
    </row>
    <row r="81" spans="1:12" ht="12.75">
      <c r="A81" s="60">
        <v>32353</v>
      </c>
      <c r="B81" s="39" t="s">
        <v>107</v>
      </c>
      <c r="C81" s="61">
        <v>35000</v>
      </c>
      <c r="D81" s="61"/>
      <c r="E81" s="61">
        <v>35000</v>
      </c>
      <c r="F81" s="40"/>
      <c r="G81" s="61"/>
      <c r="H81" s="40"/>
      <c r="I81" s="40"/>
      <c r="J81" s="40"/>
      <c r="K81" s="40"/>
      <c r="L81" s="40"/>
    </row>
    <row r="82" spans="1:12" s="37" customFormat="1" ht="12.75">
      <c r="A82" s="38">
        <v>3236</v>
      </c>
      <c r="B82" s="44" t="s">
        <v>108</v>
      </c>
      <c r="C82" s="65">
        <f>(C83+C84)</f>
        <v>18000</v>
      </c>
      <c r="D82" s="42"/>
      <c r="E82" s="65">
        <f>(E83+E84)</f>
        <v>17000</v>
      </c>
      <c r="F82" s="42"/>
      <c r="G82" s="65">
        <f>(G83+G84)</f>
        <v>1000</v>
      </c>
      <c r="H82" s="42"/>
      <c r="I82" s="42"/>
      <c r="J82" s="42"/>
      <c r="K82" s="42"/>
      <c r="L82" s="42"/>
    </row>
    <row r="83" spans="1:12" ht="12.75">
      <c r="A83" s="60">
        <v>32361</v>
      </c>
      <c r="B83" s="39" t="s">
        <v>109</v>
      </c>
      <c r="C83" s="61">
        <v>10000</v>
      </c>
      <c r="D83" s="40"/>
      <c r="E83" s="61">
        <v>9000</v>
      </c>
      <c r="F83" s="40"/>
      <c r="G83" s="61">
        <v>1000</v>
      </c>
      <c r="H83" s="40"/>
      <c r="I83" s="40"/>
      <c r="J83" s="40"/>
      <c r="K83" s="40"/>
      <c r="L83" s="40"/>
    </row>
    <row r="84" spans="1:12" ht="25.5">
      <c r="A84" s="60">
        <v>32369</v>
      </c>
      <c r="B84" s="39" t="s">
        <v>110</v>
      </c>
      <c r="C84" s="61">
        <v>8000</v>
      </c>
      <c r="D84" s="40"/>
      <c r="E84" s="61">
        <v>8000</v>
      </c>
      <c r="F84" s="40"/>
      <c r="G84" s="40"/>
      <c r="H84" s="40"/>
      <c r="I84" s="40"/>
      <c r="J84" s="40"/>
      <c r="K84" s="40"/>
      <c r="L84" s="40"/>
    </row>
    <row r="85" spans="1:12" s="37" customFormat="1" ht="12.75">
      <c r="A85" s="38">
        <v>3237</v>
      </c>
      <c r="B85" s="44" t="s">
        <v>111</v>
      </c>
      <c r="C85" s="65">
        <f>(C86+C87+C88+C89+C90+C91)</f>
        <v>101000</v>
      </c>
      <c r="D85" s="42"/>
      <c r="E85" s="65">
        <f>(E86+E87+E88+E89+E90+E91)</f>
        <v>74500</v>
      </c>
      <c r="F85" s="42"/>
      <c r="G85" s="65">
        <f>(G86+G87+G88+G89+G90+G91)</f>
        <v>26500</v>
      </c>
      <c r="H85" s="42"/>
      <c r="I85" s="42"/>
      <c r="J85" s="42"/>
      <c r="K85" s="42"/>
      <c r="L85" s="42"/>
    </row>
    <row r="86" spans="1:12" ht="12.75">
      <c r="A86" s="60">
        <v>32371</v>
      </c>
      <c r="B86" s="39" t="s">
        <v>112</v>
      </c>
      <c r="C86" s="61">
        <v>3000</v>
      </c>
      <c r="D86" s="40"/>
      <c r="E86" s="61">
        <v>3000</v>
      </c>
      <c r="F86" s="40"/>
      <c r="G86" s="40"/>
      <c r="H86" s="40"/>
      <c r="I86" s="40"/>
      <c r="J86" s="40"/>
      <c r="K86" s="40"/>
      <c r="L86" s="40"/>
    </row>
    <row r="87" spans="1:12" ht="12.75">
      <c r="A87" s="60">
        <v>32372</v>
      </c>
      <c r="B87" s="39" t="s">
        <v>113</v>
      </c>
      <c r="C87" s="61">
        <v>5000</v>
      </c>
      <c r="D87" s="40"/>
      <c r="E87" s="61">
        <v>5000</v>
      </c>
      <c r="F87" s="40"/>
      <c r="G87" s="40"/>
      <c r="H87" s="40"/>
      <c r="I87" s="40"/>
      <c r="J87" s="40"/>
      <c r="K87" s="40"/>
      <c r="L87" s="40"/>
    </row>
    <row r="88" spans="1:12" ht="12.75">
      <c r="A88" s="60">
        <v>32373</v>
      </c>
      <c r="B88" s="66" t="s">
        <v>114</v>
      </c>
      <c r="C88" s="61">
        <v>15000</v>
      </c>
      <c r="D88" s="40"/>
      <c r="E88" s="61">
        <v>15000</v>
      </c>
      <c r="F88" s="40"/>
      <c r="G88" s="40"/>
      <c r="H88" s="40"/>
      <c r="I88" s="40"/>
      <c r="J88" s="40"/>
      <c r="K88" s="40"/>
      <c r="L88" s="40"/>
    </row>
    <row r="89" spans="1:12" ht="12.75">
      <c r="A89" s="60">
        <v>32377</v>
      </c>
      <c r="B89" s="39" t="s">
        <v>115</v>
      </c>
      <c r="C89" s="61">
        <v>20000</v>
      </c>
      <c r="D89" s="40"/>
      <c r="E89" s="61">
        <v>20000</v>
      </c>
      <c r="F89" s="40"/>
      <c r="G89" s="40">
        <v>0</v>
      </c>
      <c r="H89" s="40"/>
      <c r="I89" s="40"/>
      <c r="J89" s="40"/>
      <c r="K89" s="40"/>
      <c r="L89" s="40"/>
    </row>
    <row r="90" spans="1:12" ht="12.75">
      <c r="A90" s="60">
        <v>32379</v>
      </c>
      <c r="B90" s="140" t="s">
        <v>116</v>
      </c>
      <c r="C90" s="61">
        <v>5000</v>
      </c>
      <c r="D90" s="40"/>
      <c r="E90" s="61">
        <v>5000</v>
      </c>
      <c r="F90" s="40"/>
      <c r="G90" s="40"/>
      <c r="H90" s="40"/>
      <c r="I90" s="40"/>
      <c r="J90" s="40"/>
      <c r="K90" s="40"/>
      <c r="L90" s="40"/>
    </row>
    <row r="91" spans="1:12" ht="25.5">
      <c r="A91" s="60">
        <v>323791</v>
      </c>
      <c r="B91" s="140" t="s">
        <v>205</v>
      </c>
      <c r="C91" s="61">
        <v>53000</v>
      </c>
      <c r="D91" s="40"/>
      <c r="E91" s="61">
        <v>26500</v>
      </c>
      <c r="F91" s="40"/>
      <c r="G91" s="40">
        <v>26500</v>
      </c>
      <c r="H91" s="40"/>
      <c r="I91" s="40"/>
      <c r="J91" s="40"/>
      <c r="K91" s="40"/>
      <c r="L91" s="40"/>
    </row>
    <row r="92" spans="1:12" ht="12.75">
      <c r="A92" s="38">
        <v>3238</v>
      </c>
      <c r="B92" s="44" t="s">
        <v>117</v>
      </c>
      <c r="C92" s="65">
        <f>(C93+C94+C95)</f>
        <v>26010</v>
      </c>
      <c r="D92" s="42"/>
      <c r="E92" s="65">
        <f>(E93+E94+E95)</f>
        <v>26010</v>
      </c>
      <c r="F92" s="40"/>
      <c r="G92" s="40"/>
      <c r="H92" s="40"/>
      <c r="I92" s="40"/>
      <c r="J92" s="40"/>
      <c r="K92" s="40"/>
      <c r="L92" s="40"/>
    </row>
    <row r="93" spans="1:12" ht="25.5">
      <c r="A93" s="60">
        <v>32381</v>
      </c>
      <c r="B93" s="140" t="s">
        <v>202</v>
      </c>
      <c r="C93" s="61">
        <v>11510</v>
      </c>
      <c r="D93" s="40"/>
      <c r="E93" s="61">
        <v>11510</v>
      </c>
      <c r="F93" s="40"/>
      <c r="G93" s="40"/>
      <c r="H93" s="40"/>
      <c r="I93" s="40"/>
      <c r="J93" s="40"/>
      <c r="K93" s="40"/>
      <c r="L93" s="40"/>
    </row>
    <row r="94" spans="1:12" ht="12.75">
      <c r="A94" s="60">
        <v>32382</v>
      </c>
      <c r="B94" s="140" t="s">
        <v>118</v>
      </c>
      <c r="C94" s="61">
        <v>12500</v>
      </c>
      <c r="D94" s="40"/>
      <c r="E94" s="61">
        <v>12500</v>
      </c>
      <c r="F94" s="40"/>
      <c r="G94" s="40"/>
      <c r="H94" s="40"/>
      <c r="I94" s="40"/>
      <c r="J94" s="40"/>
      <c r="K94" s="40"/>
      <c r="L94" s="40"/>
    </row>
    <row r="95" spans="1:12" ht="12.75">
      <c r="A95" s="60">
        <v>32389</v>
      </c>
      <c r="B95" s="39" t="s">
        <v>119</v>
      </c>
      <c r="C95" s="61">
        <v>2000</v>
      </c>
      <c r="D95" s="40"/>
      <c r="E95" s="61">
        <v>2000</v>
      </c>
      <c r="F95" s="40"/>
      <c r="G95" s="40"/>
      <c r="H95" s="40"/>
      <c r="I95" s="40"/>
      <c r="J95" s="40"/>
      <c r="K95" s="40"/>
      <c r="L95" s="40"/>
    </row>
    <row r="96" spans="1:12" ht="12.75">
      <c r="A96" s="38">
        <v>3239</v>
      </c>
      <c r="B96" s="44" t="s">
        <v>120</v>
      </c>
      <c r="C96" s="65">
        <f>(C97+C98+C99+C100+C101+C102+C103)</f>
        <v>36288</v>
      </c>
      <c r="D96" s="42"/>
      <c r="E96" s="65">
        <f>(E97+E98+E99+E100+E101+E102+E103)</f>
        <v>21128</v>
      </c>
      <c r="F96" s="40"/>
      <c r="G96" s="65">
        <f>(G97+G98+G99+G100+G101+G102+G103)</f>
        <v>15160</v>
      </c>
      <c r="H96" s="40"/>
      <c r="I96" s="40"/>
      <c r="J96" s="40"/>
      <c r="K96" s="40"/>
      <c r="L96" s="40"/>
    </row>
    <row r="97" spans="1:12" ht="12.75">
      <c r="A97" s="60">
        <v>32391</v>
      </c>
      <c r="B97" s="39" t="s">
        <v>121</v>
      </c>
      <c r="C97" s="61">
        <v>20000</v>
      </c>
      <c r="D97" s="40"/>
      <c r="E97" s="61">
        <v>5000</v>
      </c>
      <c r="F97" s="40"/>
      <c r="G97" s="61">
        <v>15000</v>
      </c>
      <c r="H97" s="40"/>
      <c r="I97" s="40"/>
      <c r="J97" s="40"/>
      <c r="K97" s="40"/>
      <c r="L97" s="40"/>
    </row>
    <row r="98" spans="1:12" ht="12.75">
      <c r="A98" s="60">
        <v>32392</v>
      </c>
      <c r="B98" s="39" t="s">
        <v>122</v>
      </c>
      <c r="C98" s="61">
        <v>3000</v>
      </c>
      <c r="D98" s="40"/>
      <c r="E98" s="61">
        <v>3000</v>
      </c>
      <c r="F98" s="40"/>
      <c r="G98" s="40"/>
      <c r="H98" s="40"/>
      <c r="I98" s="40"/>
      <c r="J98" s="40"/>
      <c r="K98" s="40"/>
      <c r="L98" s="40"/>
    </row>
    <row r="99" spans="1:12" ht="25.5">
      <c r="A99" s="60">
        <v>32393</v>
      </c>
      <c r="B99" s="140" t="s">
        <v>206</v>
      </c>
      <c r="C99" s="61">
        <v>188</v>
      </c>
      <c r="D99" s="40"/>
      <c r="E99" s="61">
        <v>28</v>
      </c>
      <c r="F99" s="40"/>
      <c r="G99" s="40">
        <v>160</v>
      </c>
      <c r="H99" s="40"/>
      <c r="I99" s="40"/>
      <c r="J99" s="40"/>
      <c r="K99" s="40"/>
      <c r="L99" s="40"/>
    </row>
    <row r="100" spans="1:12" ht="12.75">
      <c r="A100" s="60">
        <v>32394</v>
      </c>
      <c r="B100" s="39" t="s">
        <v>123</v>
      </c>
      <c r="C100" s="61">
        <v>1600</v>
      </c>
      <c r="D100" s="40"/>
      <c r="E100" s="61">
        <v>1600</v>
      </c>
      <c r="F100" s="40"/>
      <c r="G100" s="40"/>
      <c r="H100" s="40"/>
      <c r="I100" s="40"/>
      <c r="J100" s="40"/>
      <c r="K100" s="40"/>
      <c r="L100" s="40"/>
    </row>
    <row r="101" spans="1:12" ht="12.75">
      <c r="A101" s="60">
        <v>32395</v>
      </c>
      <c r="B101" s="140" t="s">
        <v>207</v>
      </c>
      <c r="C101" s="61">
        <v>2000</v>
      </c>
      <c r="D101" s="40"/>
      <c r="E101" s="61">
        <v>2000</v>
      </c>
      <c r="F101" s="40"/>
      <c r="G101" s="40"/>
      <c r="H101" s="40"/>
      <c r="I101" s="40"/>
      <c r="J101" s="40"/>
      <c r="K101" s="40"/>
      <c r="L101" s="40"/>
    </row>
    <row r="102" spans="1:12" ht="12.75">
      <c r="A102" s="60">
        <v>32399</v>
      </c>
      <c r="B102" s="39" t="s">
        <v>124</v>
      </c>
      <c r="C102" s="61">
        <v>2500</v>
      </c>
      <c r="D102" s="40"/>
      <c r="E102" s="61">
        <v>2500</v>
      </c>
      <c r="F102" s="40"/>
      <c r="G102" s="40"/>
      <c r="H102" s="40"/>
      <c r="I102" s="40"/>
      <c r="J102" s="40"/>
      <c r="K102" s="40"/>
      <c r="L102" s="40"/>
    </row>
    <row r="103" spans="1:12" ht="12.75">
      <c r="A103" s="60">
        <v>32399</v>
      </c>
      <c r="B103" s="39" t="s">
        <v>120</v>
      </c>
      <c r="C103" s="61">
        <v>7000</v>
      </c>
      <c r="D103" s="40"/>
      <c r="E103" s="61">
        <v>7000</v>
      </c>
      <c r="F103" s="40"/>
      <c r="G103" s="40"/>
      <c r="H103" s="40"/>
      <c r="I103" s="40"/>
      <c r="J103" s="40"/>
      <c r="K103" s="40"/>
      <c r="L103" s="40"/>
    </row>
    <row r="104" spans="1:12" s="37" customFormat="1" ht="12.75">
      <c r="A104" s="63">
        <v>324</v>
      </c>
      <c r="B104" s="64" t="s">
        <v>125</v>
      </c>
      <c r="C104" s="57">
        <f>(C105)</f>
        <v>0</v>
      </c>
      <c r="D104" s="58"/>
      <c r="E104" s="57">
        <f>(E105)</f>
        <v>0</v>
      </c>
      <c r="F104" s="58"/>
      <c r="G104" s="57">
        <f>(G105)</f>
        <v>0</v>
      </c>
      <c r="H104" s="58"/>
      <c r="I104" s="58"/>
      <c r="J104" s="58"/>
      <c r="K104" s="57"/>
      <c r="L104" s="57"/>
    </row>
    <row r="105" spans="1:12" ht="12.75">
      <c r="A105" s="60">
        <v>3241</v>
      </c>
      <c r="B105" s="39" t="s">
        <v>125</v>
      </c>
      <c r="C105" s="61">
        <f>C106</f>
        <v>0</v>
      </c>
      <c r="D105" s="40"/>
      <c r="E105" s="61">
        <f>E106</f>
        <v>0</v>
      </c>
      <c r="F105" s="40"/>
      <c r="G105" s="61">
        <f>G106</f>
        <v>0</v>
      </c>
      <c r="H105" s="40"/>
      <c r="I105" s="40"/>
      <c r="J105" s="40"/>
      <c r="K105" s="40"/>
      <c r="L105" s="40"/>
    </row>
    <row r="106" spans="1:12" ht="12.75">
      <c r="A106" s="60">
        <v>32412</v>
      </c>
      <c r="B106" s="39" t="s">
        <v>126</v>
      </c>
      <c r="C106" s="61">
        <v>0</v>
      </c>
      <c r="D106" s="40"/>
      <c r="E106" s="61">
        <v>0</v>
      </c>
      <c r="F106" s="40"/>
      <c r="G106" s="61">
        <v>0</v>
      </c>
      <c r="H106" s="40"/>
      <c r="I106" s="40"/>
      <c r="J106" s="40"/>
      <c r="K106" s="40"/>
      <c r="L106" s="40"/>
    </row>
    <row r="107" spans="1:12" s="75" customFormat="1" ht="12">
      <c r="A107" s="71">
        <v>329</v>
      </c>
      <c r="B107" s="72" t="s">
        <v>24</v>
      </c>
      <c r="C107" s="73">
        <f>(C108+C111+C113+C115+C120)</f>
        <v>73035</v>
      </c>
      <c r="D107" s="73">
        <f>(D108+D111+D113+D115+D120)</f>
        <v>12335</v>
      </c>
      <c r="E107" s="73">
        <f>(E108+E111+E113+E115+E120)</f>
        <v>60700</v>
      </c>
      <c r="F107" s="74"/>
      <c r="G107" s="74"/>
      <c r="H107" s="74"/>
      <c r="I107" s="74"/>
      <c r="J107" s="74"/>
      <c r="K107" s="73"/>
      <c r="L107" s="73"/>
    </row>
    <row r="108" spans="1:12" ht="12.75">
      <c r="A108" s="38">
        <v>3292</v>
      </c>
      <c r="B108" s="44" t="s">
        <v>127</v>
      </c>
      <c r="C108" s="65">
        <f>C109+C110</f>
        <v>20100</v>
      </c>
      <c r="D108" s="42"/>
      <c r="E108" s="65">
        <f>E109+E110</f>
        <v>20100</v>
      </c>
      <c r="F108" s="40"/>
      <c r="G108" s="40"/>
      <c r="H108" s="40"/>
      <c r="I108" s="40"/>
      <c r="J108" s="40"/>
      <c r="K108" s="40"/>
      <c r="L108" s="40"/>
    </row>
    <row r="109" spans="1:12" ht="12.75">
      <c r="A109" s="60">
        <v>32921</v>
      </c>
      <c r="B109" s="39" t="s">
        <v>128</v>
      </c>
      <c r="C109" s="61">
        <v>4700</v>
      </c>
      <c r="D109" s="40"/>
      <c r="E109" s="61">
        <v>4700</v>
      </c>
      <c r="F109" s="40"/>
      <c r="G109" s="40"/>
      <c r="H109" s="40"/>
      <c r="I109" s="40"/>
      <c r="J109" s="40"/>
      <c r="K109" s="40"/>
      <c r="L109" s="40"/>
    </row>
    <row r="110" spans="1:12" ht="12.75">
      <c r="A110" s="60">
        <v>32922</v>
      </c>
      <c r="B110" s="39" t="s">
        <v>129</v>
      </c>
      <c r="C110" s="61">
        <v>15400</v>
      </c>
      <c r="D110" s="40"/>
      <c r="E110" s="61">
        <v>15400</v>
      </c>
      <c r="F110" s="40"/>
      <c r="G110" s="40"/>
      <c r="H110" s="40"/>
      <c r="I110" s="40"/>
      <c r="J110" s="40"/>
      <c r="K110" s="40"/>
      <c r="L110" s="40"/>
    </row>
    <row r="111" spans="1:12" s="37" customFormat="1" ht="12.75">
      <c r="A111" s="38">
        <v>3293</v>
      </c>
      <c r="B111" s="44" t="s">
        <v>130</v>
      </c>
      <c r="C111" s="65">
        <f>C112</f>
        <v>22000</v>
      </c>
      <c r="D111" s="42"/>
      <c r="E111" s="65">
        <f>E112</f>
        <v>22000</v>
      </c>
      <c r="F111" s="42"/>
      <c r="G111" s="42"/>
      <c r="H111" s="42"/>
      <c r="I111" s="42"/>
      <c r="J111" s="42"/>
      <c r="K111" s="42"/>
      <c r="L111" s="42"/>
    </row>
    <row r="112" spans="1:12" ht="12.75">
      <c r="A112" s="60">
        <v>32931</v>
      </c>
      <c r="B112" s="39" t="s">
        <v>130</v>
      </c>
      <c r="C112" s="61">
        <v>22000</v>
      </c>
      <c r="D112" s="40"/>
      <c r="E112" s="61">
        <v>22000</v>
      </c>
      <c r="F112" s="40"/>
      <c r="G112" s="40"/>
      <c r="H112" s="40"/>
      <c r="I112" s="40"/>
      <c r="J112" s="40"/>
      <c r="K112" s="40"/>
      <c r="L112" s="40"/>
    </row>
    <row r="113" spans="1:12" s="37" customFormat="1" ht="12.75">
      <c r="A113" s="38">
        <v>3294</v>
      </c>
      <c r="B113" s="44" t="s">
        <v>131</v>
      </c>
      <c r="C113" s="65">
        <v>200</v>
      </c>
      <c r="D113" s="42"/>
      <c r="E113" s="42">
        <v>200</v>
      </c>
      <c r="F113" s="42"/>
      <c r="G113" s="42"/>
      <c r="H113" s="42"/>
      <c r="I113" s="42"/>
      <c r="J113" s="42"/>
      <c r="K113" s="42"/>
      <c r="L113" s="42"/>
    </row>
    <row r="114" spans="1:12" ht="12.75">
      <c r="A114" s="60">
        <v>32941</v>
      </c>
      <c r="B114" s="39" t="s">
        <v>132</v>
      </c>
      <c r="C114" s="61">
        <v>200</v>
      </c>
      <c r="D114" s="40"/>
      <c r="E114" s="40">
        <v>200</v>
      </c>
      <c r="F114" s="40"/>
      <c r="G114" s="40"/>
      <c r="H114" s="40"/>
      <c r="I114" s="40"/>
      <c r="J114" s="40"/>
      <c r="K114" s="40"/>
      <c r="L114" s="40"/>
    </row>
    <row r="115" spans="1:12" ht="12.75">
      <c r="A115" s="76">
        <v>3295</v>
      </c>
      <c r="B115" s="77" t="s">
        <v>133</v>
      </c>
      <c r="C115" s="78">
        <f>C116+C117+C118+C119</f>
        <v>20735</v>
      </c>
      <c r="D115" s="78">
        <f>D116+D117+D118+D119</f>
        <v>12335</v>
      </c>
      <c r="E115" s="78">
        <f>E116+E117+E118+E119</f>
        <v>8400</v>
      </c>
      <c r="F115" s="40"/>
      <c r="G115" s="40"/>
      <c r="H115" s="40"/>
      <c r="I115" s="40"/>
      <c r="J115" s="40"/>
      <c r="K115" s="40"/>
      <c r="L115" s="40"/>
    </row>
    <row r="116" spans="1:12" ht="12.75">
      <c r="A116" s="60">
        <v>32951</v>
      </c>
      <c r="B116" s="39" t="s">
        <v>134</v>
      </c>
      <c r="C116" s="61">
        <v>2000</v>
      </c>
      <c r="D116" s="40"/>
      <c r="E116" s="40">
        <v>2000</v>
      </c>
      <c r="F116" s="40"/>
      <c r="G116" s="40"/>
      <c r="H116" s="40"/>
      <c r="I116" s="40"/>
      <c r="J116" s="40"/>
      <c r="K116" s="40"/>
      <c r="L116" s="40"/>
    </row>
    <row r="117" spans="1:12" ht="12.75">
      <c r="A117" s="60">
        <v>32953</v>
      </c>
      <c r="B117" s="39" t="s">
        <v>135</v>
      </c>
      <c r="C117" s="61">
        <v>6000</v>
      </c>
      <c r="D117" s="40"/>
      <c r="E117" s="40">
        <v>6000</v>
      </c>
      <c r="F117" s="40"/>
      <c r="G117" s="40"/>
      <c r="H117" s="40"/>
      <c r="I117" s="40"/>
      <c r="J117" s="40"/>
      <c r="K117" s="40"/>
      <c r="L117" s="40"/>
    </row>
    <row r="118" spans="1:12" ht="25.5">
      <c r="A118" s="60">
        <v>32955</v>
      </c>
      <c r="B118" s="39" t="s">
        <v>136</v>
      </c>
      <c r="C118" s="61">
        <v>12335</v>
      </c>
      <c r="D118" s="61">
        <v>12335</v>
      </c>
      <c r="E118" s="40">
        <v>0</v>
      </c>
      <c r="F118" s="40"/>
      <c r="G118" s="40"/>
      <c r="H118" s="40"/>
      <c r="I118" s="40"/>
      <c r="J118" s="40"/>
      <c r="K118" s="40"/>
      <c r="L118" s="40"/>
    </row>
    <row r="119" spans="1:12" ht="12.75">
      <c r="A119" s="60">
        <v>32959</v>
      </c>
      <c r="B119" s="39" t="s">
        <v>137</v>
      </c>
      <c r="C119" s="61">
        <v>400</v>
      </c>
      <c r="D119" s="40"/>
      <c r="E119" s="40">
        <v>400</v>
      </c>
      <c r="F119" s="40"/>
      <c r="G119" s="40"/>
      <c r="H119" s="40"/>
      <c r="I119" s="40"/>
      <c r="J119" s="40"/>
      <c r="K119" s="40"/>
      <c r="L119" s="40"/>
    </row>
    <row r="120" spans="1:12" s="37" customFormat="1" ht="12.75">
      <c r="A120" s="38">
        <v>3299</v>
      </c>
      <c r="B120" s="44" t="s">
        <v>138</v>
      </c>
      <c r="C120" s="65">
        <f>C121</f>
        <v>10000</v>
      </c>
      <c r="D120" s="42"/>
      <c r="E120" s="65">
        <f>E121</f>
        <v>10000</v>
      </c>
      <c r="F120" s="42"/>
      <c r="G120" s="42"/>
      <c r="H120" s="42"/>
      <c r="I120" s="42"/>
      <c r="J120" s="42"/>
      <c r="K120" s="42"/>
      <c r="L120" s="42"/>
    </row>
    <row r="121" spans="1:12" ht="12.75">
      <c r="A121" s="60">
        <v>32999</v>
      </c>
      <c r="B121" s="39" t="s">
        <v>138</v>
      </c>
      <c r="C121" s="61">
        <v>10000</v>
      </c>
      <c r="D121" s="40"/>
      <c r="E121" s="61">
        <v>10000</v>
      </c>
      <c r="F121" s="40"/>
      <c r="G121" s="40"/>
      <c r="H121" s="40"/>
      <c r="I121" s="40"/>
      <c r="J121" s="40"/>
      <c r="K121" s="40"/>
      <c r="L121" s="40"/>
    </row>
    <row r="122" spans="1:12" s="79" customFormat="1" ht="12.75">
      <c r="A122" s="51">
        <v>34</v>
      </c>
      <c r="B122" s="52" t="s">
        <v>25</v>
      </c>
      <c r="C122" s="53">
        <f>(C123+C126)</f>
        <v>9400</v>
      </c>
      <c r="D122" s="54"/>
      <c r="E122" s="53">
        <f>(E123+E126)</f>
        <v>9400</v>
      </c>
      <c r="F122" s="54"/>
      <c r="G122" s="54"/>
      <c r="H122" s="54"/>
      <c r="I122" s="54"/>
      <c r="J122" s="54"/>
      <c r="K122" s="53"/>
      <c r="L122" s="53"/>
    </row>
    <row r="123" spans="1:12" s="59" customFormat="1" ht="12.75">
      <c r="A123" s="63">
        <v>342</v>
      </c>
      <c r="B123" s="56" t="s">
        <v>139</v>
      </c>
      <c r="C123" s="57">
        <f>(C124)</f>
        <v>400</v>
      </c>
      <c r="D123" s="58"/>
      <c r="E123" s="57">
        <f>(E124)</f>
        <v>400</v>
      </c>
      <c r="F123" s="58"/>
      <c r="G123" s="58"/>
      <c r="H123" s="58"/>
      <c r="I123" s="58"/>
      <c r="J123" s="58"/>
      <c r="K123" s="57"/>
      <c r="L123" s="57"/>
    </row>
    <row r="124" spans="1:12" s="37" customFormat="1" ht="12.75">
      <c r="A124" s="38">
        <v>3423</v>
      </c>
      <c r="B124" s="39" t="s">
        <v>139</v>
      </c>
      <c r="C124" s="65">
        <f>C125</f>
        <v>400</v>
      </c>
      <c r="D124" s="42"/>
      <c r="E124" s="65">
        <f>E125</f>
        <v>400</v>
      </c>
      <c r="F124" s="42"/>
      <c r="G124" s="42"/>
      <c r="H124" s="42"/>
      <c r="I124" s="42"/>
      <c r="J124" s="42"/>
      <c r="K124" s="65"/>
      <c r="L124" s="65"/>
    </row>
    <row r="125" spans="1:12" s="37" customFormat="1" ht="12.75">
      <c r="A125" s="60">
        <v>34235</v>
      </c>
      <c r="B125" s="39" t="s">
        <v>139</v>
      </c>
      <c r="C125" s="61">
        <v>400</v>
      </c>
      <c r="D125" s="40"/>
      <c r="E125" s="61">
        <v>400</v>
      </c>
      <c r="F125" s="42"/>
      <c r="G125" s="42"/>
      <c r="H125" s="42"/>
      <c r="I125" s="42"/>
      <c r="J125" s="42"/>
      <c r="K125" s="65"/>
      <c r="L125" s="65"/>
    </row>
    <row r="126" spans="1:12" s="81" customFormat="1" ht="12.75">
      <c r="A126" s="55">
        <v>343</v>
      </c>
      <c r="B126" s="56" t="s">
        <v>26</v>
      </c>
      <c r="C126" s="80">
        <f>(C127)</f>
        <v>9000</v>
      </c>
      <c r="D126" s="69"/>
      <c r="E126" s="80">
        <f>E127</f>
        <v>9000</v>
      </c>
      <c r="F126" s="69"/>
      <c r="G126" s="69"/>
      <c r="H126" s="69"/>
      <c r="I126" s="69"/>
      <c r="J126" s="69"/>
      <c r="K126" s="69"/>
      <c r="L126" s="69"/>
    </row>
    <row r="127" spans="1:12" ht="12.75">
      <c r="A127" s="38">
        <v>3431</v>
      </c>
      <c r="B127" s="44" t="s">
        <v>140</v>
      </c>
      <c r="C127" s="65">
        <f>C128</f>
        <v>9000</v>
      </c>
      <c r="D127" s="42"/>
      <c r="E127" s="65">
        <f>E128</f>
        <v>9000</v>
      </c>
      <c r="F127" s="40"/>
      <c r="G127" s="40"/>
      <c r="H127" s="40"/>
      <c r="I127" s="40"/>
      <c r="J127" s="40"/>
      <c r="K127" s="40"/>
      <c r="L127" s="40"/>
    </row>
    <row r="128" spans="1:12" ht="12.75">
      <c r="A128" s="60">
        <v>34312</v>
      </c>
      <c r="B128" s="39" t="s">
        <v>141</v>
      </c>
      <c r="C128" s="61">
        <v>9000</v>
      </c>
      <c r="D128" s="40"/>
      <c r="E128" s="61">
        <v>9000</v>
      </c>
      <c r="F128" s="40"/>
      <c r="G128" s="40"/>
      <c r="H128" s="40"/>
      <c r="I128" s="40"/>
      <c r="J128" s="40"/>
      <c r="K128" s="40"/>
      <c r="L128" s="40"/>
    </row>
    <row r="129" spans="1:12" s="50" customFormat="1" ht="25.5">
      <c r="A129" s="46">
        <v>4</v>
      </c>
      <c r="B129" s="47" t="s">
        <v>28</v>
      </c>
      <c r="C129" s="48">
        <f>(C130+C139)</f>
        <v>1474341</v>
      </c>
      <c r="D129" s="48">
        <f>(D130+D139)</f>
        <v>171000</v>
      </c>
      <c r="E129" s="48">
        <f>(E130+E139)</f>
        <v>67110</v>
      </c>
      <c r="F129" s="82">
        <f>(F130+F139)</f>
        <v>717968</v>
      </c>
      <c r="G129" s="48">
        <f>(G130+G139)</f>
        <v>518263</v>
      </c>
      <c r="H129" s="49"/>
      <c r="I129" s="49"/>
      <c r="J129" s="49"/>
      <c r="K129" s="48"/>
      <c r="L129" s="48"/>
    </row>
    <row r="130" spans="1:12" s="79" customFormat="1" ht="25.5">
      <c r="A130" s="51">
        <v>42</v>
      </c>
      <c r="B130" s="52" t="s">
        <v>29</v>
      </c>
      <c r="C130" s="53">
        <f>(C131)</f>
        <v>23000</v>
      </c>
      <c r="D130" s="53">
        <f>(D131)</f>
        <v>0</v>
      </c>
      <c r="E130" s="53">
        <f>(E131)</f>
        <v>23000</v>
      </c>
      <c r="F130" s="54"/>
      <c r="G130" s="53">
        <f>(G131)</f>
        <v>0</v>
      </c>
      <c r="H130" s="54"/>
      <c r="I130" s="54"/>
      <c r="J130" s="54"/>
      <c r="K130" s="53"/>
      <c r="L130" s="53"/>
    </row>
    <row r="131" spans="1:12" s="59" customFormat="1" ht="12.75">
      <c r="A131" s="63">
        <v>422</v>
      </c>
      <c r="B131" s="64" t="s">
        <v>27</v>
      </c>
      <c r="C131" s="57">
        <f>(C132+C135)</f>
        <v>23000</v>
      </c>
      <c r="D131" s="57">
        <f>(D132+D135)</f>
        <v>0</v>
      </c>
      <c r="E131" s="57">
        <f>(E132+E135)</f>
        <v>23000</v>
      </c>
      <c r="F131" s="58"/>
      <c r="G131" s="57">
        <f>(G132+G135)</f>
        <v>0</v>
      </c>
      <c r="H131" s="58"/>
      <c r="I131" s="58"/>
      <c r="J131" s="58"/>
      <c r="K131" s="57"/>
      <c r="L131" s="57"/>
    </row>
    <row r="132" spans="1:12" s="37" customFormat="1" ht="12.75">
      <c r="A132" s="38">
        <v>4221</v>
      </c>
      <c r="B132" s="44" t="s">
        <v>142</v>
      </c>
      <c r="C132" s="65">
        <f>(C133+C134)</f>
        <v>23000</v>
      </c>
      <c r="D132" s="42"/>
      <c r="E132" s="65">
        <f>(E133+E134)</f>
        <v>23000</v>
      </c>
      <c r="F132" s="42"/>
      <c r="G132" s="65">
        <f>(G133+G134)</f>
        <v>0</v>
      </c>
      <c r="H132" s="42"/>
      <c r="I132" s="42"/>
      <c r="J132" s="42"/>
      <c r="K132" s="42"/>
      <c r="L132" s="42"/>
    </row>
    <row r="133" spans="1:12" ht="12.75">
      <c r="A133" s="60">
        <v>42211</v>
      </c>
      <c r="B133" s="39" t="s">
        <v>143</v>
      </c>
      <c r="C133" s="61">
        <v>8000</v>
      </c>
      <c r="D133" s="40"/>
      <c r="E133" s="61">
        <v>8000</v>
      </c>
      <c r="F133" s="40"/>
      <c r="G133" s="40"/>
      <c r="H133" s="40"/>
      <c r="I133" s="40"/>
      <c r="J133" s="40"/>
      <c r="K133" s="40"/>
      <c r="L133" s="40"/>
    </row>
    <row r="134" spans="1:12" ht="12.75">
      <c r="A134" s="60">
        <v>42212</v>
      </c>
      <c r="B134" s="39" t="s">
        <v>144</v>
      </c>
      <c r="C134" s="61">
        <v>15000</v>
      </c>
      <c r="D134" s="40"/>
      <c r="E134" s="61">
        <v>15000</v>
      </c>
      <c r="F134" s="40"/>
      <c r="G134" s="40">
        <v>0</v>
      </c>
      <c r="H134" s="40"/>
      <c r="I134" s="40"/>
      <c r="J134" s="40"/>
      <c r="K134" s="40"/>
      <c r="L134" s="40"/>
    </row>
    <row r="135" spans="1:12" s="37" customFormat="1" ht="12.75">
      <c r="A135" s="38">
        <v>4222</v>
      </c>
      <c r="B135" s="139" t="s">
        <v>197</v>
      </c>
      <c r="C135" s="65">
        <f>(C136)</f>
        <v>0</v>
      </c>
      <c r="D135" s="65">
        <f>(D136)</f>
        <v>0</v>
      </c>
      <c r="E135" s="65">
        <f>(E136)</f>
        <v>0</v>
      </c>
      <c r="F135" s="42"/>
      <c r="G135" s="42"/>
      <c r="H135" s="42"/>
      <c r="I135" s="42"/>
      <c r="J135" s="42"/>
      <c r="K135" s="42"/>
      <c r="L135" s="42"/>
    </row>
    <row r="136" spans="1:12" s="37" customFormat="1" ht="25.5">
      <c r="A136" s="60">
        <v>42229</v>
      </c>
      <c r="B136" s="140" t="s">
        <v>196</v>
      </c>
      <c r="C136" s="61">
        <v>0</v>
      </c>
      <c r="D136" s="61">
        <v>0</v>
      </c>
      <c r="E136" s="61">
        <v>0</v>
      </c>
      <c r="F136" s="42"/>
      <c r="G136" s="42"/>
      <c r="H136" s="42"/>
      <c r="I136" s="42"/>
      <c r="J136" s="42"/>
      <c r="K136" s="42"/>
      <c r="L136" s="42"/>
    </row>
    <row r="137" spans="1:12" s="59" customFormat="1" ht="12.75">
      <c r="A137" s="63">
        <v>423</v>
      </c>
      <c r="B137" s="64" t="s">
        <v>145</v>
      </c>
      <c r="C137" s="57">
        <v>0</v>
      </c>
      <c r="D137" s="57">
        <v>0</v>
      </c>
      <c r="E137" s="58"/>
      <c r="F137" s="58"/>
      <c r="G137" s="58"/>
      <c r="H137" s="58"/>
      <c r="I137" s="58"/>
      <c r="J137" s="58"/>
      <c r="K137" s="58"/>
      <c r="L137" s="58"/>
    </row>
    <row r="138" spans="1:12" s="37" customFormat="1" ht="12.75">
      <c r="A138" s="60">
        <v>42311</v>
      </c>
      <c r="B138" s="39" t="s">
        <v>145</v>
      </c>
      <c r="C138" s="61">
        <v>0</v>
      </c>
      <c r="D138" s="42">
        <v>0</v>
      </c>
      <c r="E138" s="42"/>
      <c r="F138" s="42"/>
      <c r="G138" s="42"/>
      <c r="H138" s="42"/>
      <c r="I138" s="42"/>
      <c r="J138" s="42"/>
      <c r="K138" s="42"/>
      <c r="L138" s="42"/>
    </row>
    <row r="139" spans="1:12" s="84" customFormat="1" ht="12.75">
      <c r="A139" s="51">
        <v>45</v>
      </c>
      <c r="B139" s="52" t="s">
        <v>146</v>
      </c>
      <c r="C139" s="53">
        <f>(C140)</f>
        <v>1451341</v>
      </c>
      <c r="D139" s="53">
        <f>(D140)</f>
        <v>171000</v>
      </c>
      <c r="E139" s="53">
        <f>(E140)</f>
        <v>44110</v>
      </c>
      <c r="F139" s="83">
        <f>(F140)</f>
        <v>717968</v>
      </c>
      <c r="G139" s="53">
        <f>(G140)</f>
        <v>518263</v>
      </c>
      <c r="H139" s="70"/>
      <c r="I139" s="70"/>
      <c r="J139" s="70"/>
      <c r="K139" s="53"/>
      <c r="L139" s="53"/>
    </row>
    <row r="140" spans="1:12" s="81" customFormat="1" ht="12.75">
      <c r="A140" s="55">
        <v>451</v>
      </c>
      <c r="B140" s="56" t="s">
        <v>147</v>
      </c>
      <c r="C140" s="61">
        <f>C141</f>
        <v>1451341</v>
      </c>
      <c r="D140" s="61">
        <f>(D141)</f>
        <v>171000</v>
      </c>
      <c r="E140" s="61">
        <f>(E141)</f>
        <v>44110</v>
      </c>
      <c r="F140" s="85">
        <f>(F141)</f>
        <v>717968</v>
      </c>
      <c r="G140" s="61">
        <f>(G141)</f>
        <v>518263</v>
      </c>
      <c r="H140" s="69"/>
      <c r="I140" s="69"/>
      <c r="J140" s="69"/>
      <c r="K140" s="80"/>
      <c r="L140" s="80"/>
    </row>
    <row r="141" spans="1:12" s="37" customFormat="1" ht="12.75" customHeight="1">
      <c r="A141" s="60">
        <v>4511</v>
      </c>
      <c r="B141" s="39" t="s">
        <v>147</v>
      </c>
      <c r="C141" s="61">
        <f>(C142+C143+C144)</f>
        <v>1451341</v>
      </c>
      <c r="D141" s="61">
        <f>(D143+D144+D142)</f>
        <v>171000</v>
      </c>
      <c r="E141" s="61">
        <f>(E143+E144+E142)</f>
        <v>44110</v>
      </c>
      <c r="F141" s="85">
        <f>(F143+F144+F142)</f>
        <v>717968</v>
      </c>
      <c r="G141" s="61">
        <f>G142</f>
        <v>518263</v>
      </c>
      <c r="H141" s="42"/>
      <c r="I141" s="42"/>
      <c r="J141" s="42"/>
      <c r="K141" s="42"/>
      <c r="L141" s="42"/>
    </row>
    <row r="142" spans="1:12" s="37" customFormat="1" ht="12.75" customHeight="1">
      <c r="A142" s="60">
        <v>45111</v>
      </c>
      <c r="B142" s="39" t="s">
        <v>148</v>
      </c>
      <c r="C142" s="61">
        <v>1451341</v>
      </c>
      <c r="D142" s="61">
        <v>171000</v>
      </c>
      <c r="E142" s="61">
        <v>44110</v>
      </c>
      <c r="F142" s="85">
        <v>717968</v>
      </c>
      <c r="G142" s="61">
        <v>518263</v>
      </c>
      <c r="H142" s="42"/>
      <c r="I142" s="42"/>
      <c r="J142" s="42"/>
      <c r="K142" s="42"/>
      <c r="L142" s="42"/>
    </row>
    <row r="143" spans="1:12" s="37" customFormat="1" ht="25.5">
      <c r="A143" s="60">
        <v>45111</v>
      </c>
      <c r="B143" s="39" t="s">
        <v>149</v>
      </c>
      <c r="C143" s="61">
        <v>0</v>
      </c>
      <c r="D143" s="61"/>
      <c r="E143" s="61">
        <v>0</v>
      </c>
      <c r="F143" s="61">
        <v>0</v>
      </c>
      <c r="G143" s="42" t="s">
        <v>34</v>
      </c>
      <c r="H143" s="42"/>
      <c r="I143" s="42"/>
      <c r="J143" s="42"/>
      <c r="K143" s="42"/>
      <c r="L143" s="42"/>
    </row>
    <row r="144" spans="1:12" s="37" customFormat="1" ht="12.75">
      <c r="A144" s="60">
        <v>45111</v>
      </c>
      <c r="B144" s="39" t="s">
        <v>150</v>
      </c>
      <c r="C144" s="61">
        <v>0</v>
      </c>
      <c r="D144" s="61">
        <v>0</v>
      </c>
      <c r="E144" s="61">
        <v>0</v>
      </c>
      <c r="F144" s="61">
        <v>0</v>
      </c>
      <c r="G144" s="42"/>
      <c r="H144" s="42"/>
      <c r="I144" s="42"/>
      <c r="J144" s="42"/>
      <c r="K144" s="65"/>
      <c r="L144" s="65"/>
    </row>
    <row r="145" spans="1:12" s="50" customFormat="1" ht="25.5">
      <c r="A145" s="46">
        <v>5</v>
      </c>
      <c r="B145" s="47" t="s">
        <v>151</v>
      </c>
      <c r="C145" s="48">
        <f>C146</f>
        <v>17500</v>
      </c>
      <c r="D145" s="48"/>
      <c r="E145" s="48">
        <f>E146</f>
        <v>17500</v>
      </c>
      <c r="F145" s="48"/>
      <c r="G145" s="49"/>
      <c r="H145" s="49"/>
      <c r="I145" s="49"/>
      <c r="J145" s="49"/>
      <c r="K145" s="48"/>
      <c r="L145" s="48"/>
    </row>
    <row r="146" spans="1:12" s="37" customFormat="1" ht="12.75">
      <c r="A146" s="60">
        <v>54</v>
      </c>
      <c r="B146" s="39" t="s">
        <v>152</v>
      </c>
      <c r="C146" s="61">
        <f>C147</f>
        <v>17500</v>
      </c>
      <c r="D146" s="61"/>
      <c r="E146" s="61">
        <f>E147</f>
        <v>17500</v>
      </c>
      <c r="F146" s="61"/>
      <c r="G146" s="42"/>
      <c r="H146" s="42"/>
      <c r="I146" s="42"/>
      <c r="J146" s="42"/>
      <c r="K146" s="65"/>
      <c r="L146" s="65"/>
    </row>
    <row r="147" spans="1:12" s="37" customFormat="1" ht="12.75">
      <c r="A147" s="60">
        <v>5445</v>
      </c>
      <c r="B147" s="39" t="s">
        <v>153</v>
      </c>
      <c r="C147" s="61">
        <f>C148</f>
        <v>17500</v>
      </c>
      <c r="D147" s="61"/>
      <c r="E147" s="61">
        <f>E148</f>
        <v>17500</v>
      </c>
      <c r="F147" s="61"/>
      <c r="G147" s="42"/>
      <c r="H147" s="42"/>
      <c r="I147" s="42"/>
      <c r="J147" s="42"/>
      <c r="K147" s="65"/>
      <c r="L147" s="65"/>
    </row>
    <row r="148" spans="1:12" s="37" customFormat="1" ht="12.75">
      <c r="A148" s="60">
        <v>54453</v>
      </c>
      <c r="B148" s="39" t="s">
        <v>154</v>
      </c>
      <c r="C148" s="61">
        <v>17500</v>
      </c>
      <c r="D148" s="61"/>
      <c r="E148" s="61">
        <v>17500</v>
      </c>
      <c r="F148" s="61"/>
      <c r="G148" s="42"/>
      <c r="H148" s="42"/>
      <c r="I148" s="42"/>
      <c r="J148" s="42"/>
      <c r="K148" s="65"/>
      <c r="L148" s="65"/>
    </row>
    <row r="149" spans="1:12" s="50" customFormat="1" ht="30">
      <c r="A149" s="86"/>
      <c r="B149" s="87" t="s">
        <v>155</v>
      </c>
      <c r="C149" s="88">
        <f>(C9+C129+C145)</f>
        <v>8060618</v>
      </c>
      <c r="D149" s="88">
        <f>(D9+D129)</f>
        <v>4891631</v>
      </c>
      <c r="E149" s="88">
        <f>(E9+E129+E145)</f>
        <v>1698685</v>
      </c>
      <c r="F149" s="89">
        <f>(F9+F129)</f>
        <v>717968</v>
      </c>
      <c r="G149" s="88">
        <f>(G9+G129)</f>
        <v>752334</v>
      </c>
      <c r="H149" s="90"/>
      <c r="I149" s="90"/>
      <c r="J149" s="90"/>
      <c r="K149" s="88"/>
      <c r="L149" s="88"/>
    </row>
    <row r="150" spans="1:12" s="37" customFormat="1" ht="67.5">
      <c r="A150" s="91"/>
      <c r="B150" s="92"/>
      <c r="C150" s="138" t="s">
        <v>201</v>
      </c>
      <c r="D150" s="36" t="s">
        <v>7</v>
      </c>
      <c r="E150" s="36" t="s">
        <v>8</v>
      </c>
      <c r="F150" s="36" t="s">
        <v>42</v>
      </c>
      <c r="G150" s="36" t="s">
        <v>43</v>
      </c>
      <c r="H150" s="36" t="s">
        <v>14</v>
      </c>
      <c r="I150" s="36" t="s">
        <v>10</v>
      </c>
      <c r="J150" s="36" t="s">
        <v>11</v>
      </c>
      <c r="K150" s="35"/>
      <c r="L150" s="35"/>
    </row>
    <row r="151" spans="1:12" s="93" customFormat="1" ht="12.75">
      <c r="A151" s="46">
        <v>6</v>
      </c>
      <c r="B151" s="47" t="s">
        <v>156</v>
      </c>
      <c r="C151" s="48">
        <f>(C152+C168+C172+C177)</f>
        <v>7989384</v>
      </c>
      <c r="D151" s="48">
        <f>(D172+D177)</f>
        <v>4891631</v>
      </c>
      <c r="E151" s="48">
        <f>(E172+E168)</f>
        <v>1627451</v>
      </c>
      <c r="F151" s="82">
        <f>F152</f>
        <v>0</v>
      </c>
      <c r="G151" s="48">
        <f>G152</f>
        <v>1470302</v>
      </c>
      <c r="H151" s="49"/>
      <c r="I151" s="49"/>
      <c r="J151" s="49"/>
      <c r="K151" s="48"/>
      <c r="L151" s="48"/>
    </row>
    <row r="152" spans="1:12" ht="12.75">
      <c r="A152" s="51">
        <v>63</v>
      </c>
      <c r="B152" s="52" t="s">
        <v>9</v>
      </c>
      <c r="C152" s="53">
        <f>(C153+C156+C159+C165)</f>
        <v>1470302</v>
      </c>
      <c r="D152" s="53">
        <f>(D156+D159)</f>
        <v>0</v>
      </c>
      <c r="E152" s="53">
        <f>(E1)</f>
        <v>0</v>
      </c>
      <c r="F152" s="83">
        <f>F165</f>
        <v>0</v>
      </c>
      <c r="G152" s="53">
        <f>(G153+G156+G159+G166)</f>
        <v>1470302</v>
      </c>
      <c r="H152" s="42"/>
      <c r="I152" s="42"/>
      <c r="J152" s="42"/>
      <c r="K152" s="65"/>
      <c r="L152" s="65"/>
    </row>
    <row r="153" spans="1:12" ht="25.5">
      <c r="A153" s="133">
        <v>633</v>
      </c>
      <c r="B153" s="134" t="s">
        <v>195</v>
      </c>
      <c r="C153" s="135">
        <f>C154</f>
        <v>0</v>
      </c>
      <c r="D153" s="135"/>
      <c r="E153" s="135"/>
      <c r="F153" s="136"/>
      <c r="G153" s="135">
        <f>G154</f>
        <v>0</v>
      </c>
      <c r="H153" s="42"/>
      <c r="I153" s="42"/>
      <c r="J153" s="42"/>
      <c r="K153" s="65"/>
      <c r="L153" s="65"/>
    </row>
    <row r="154" spans="1:12" ht="25.5">
      <c r="A154" s="130">
        <v>6332</v>
      </c>
      <c r="B154" s="131" t="s">
        <v>194</v>
      </c>
      <c r="C154" s="132">
        <f>C155</f>
        <v>0</v>
      </c>
      <c r="D154" s="132"/>
      <c r="E154" s="132"/>
      <c r="F154" s="107"/>
      <c r="G154" s="132">
        <f>G155</f>
        <v>0</v>
      </c>
      <c r="H154" s="42"/>
      <c r="I154" s="42"/>
      <c r="J154" s="42"/>
      <c r="K154" s="65"/>
      <c r="L154" s="65"/>
    </row>
    <row r="155" spans="1:12" ht="25.5">
      <c r="A155" s="128">
        <v>63321</v>
      </c>
      <c r="B155" s="129" t="s">
        <v>193</v>
      </c>
      <c r="C155" s="132">
        <v>0</v>
      </c>
      <c r="D155" s="132"/>
      <c r="E155" s="132"/>
      <c r="F155" s="107"/>
      <c r="G155" s="132">
        <v>0</v>
      </c>
      <c r="H155" s="42"/>
      <c r="I155" s="42"/>
      <c r="J155" s="42"/>
      <c r="K155" s="65"/>
      <c r="L155" s="65"/>
    </row>
    <row r="156" spans="1:12" ht="25.5">
      <c r="A156" s="94">
        <v>634</v>
      </c>
      <c r="B156" s="95" t="s">
        <v>157</v>
      </c>
      <c r="C156" s="96">
        <f>C157</f>
        <v>0</v>
      </c>
      <c r="D156" s="96"/>
      <c r="E156" s="96"/>
      <c r="F156" s="96"/>
      <c r="G156" s="96">
        <f>G157</f>
        <v>0</v>
      </c>
      <c r="H156" s="97"/>
      <c r="I156" s="97"/>
      <c r="J156" s="97"/>
      <c r="K156" s="96"/>
      <c r="L156" s="96"/>
    </row>
    <row r="157" spans="1:12" ht="25.5">
      <c r="A157" s="98">
        <v>6341</v>
      </c>
      <c r="B157" s="99" t="s">
        <v>157</v>
      </c>
      <c r="C157" s="100">
        <f>C158</f>
        <v>0</v>
      </c>
      <c r="D157" s="96"/>
      <c r="E157" s="96"/>
      <c r="F157" s="96"/>
      <c r="G157" s="100">
        <f>G158</f>
        <v>0</v>
      </c>
      <c r="H157" s="97"/>
      <c r="I157" s="97"/>
      <c r="J157" s="97"/>
      <c r="K157" s="96"/>
      <c r="L157" s="96"/>
    </row>
    <row r="158" spans="1:12" ht="12.75">
      <c r="A158" s="60">
        <v>63414</v>
      </c>
      <c r="B158" s="39" t="s">
        <v>157</v>
      </c>
      <c r="C158" s="61"/>
      <c r="D158" s="65"/>
      <c r="E158" s="65"/>
      <c r="F158" s="65"/>
      <c r="G158" s="65">
        <v>0</v>
      </c>
      <c r="H158" s="42"/>
      <c r="I158" s="42"/>
      <c r="J158" s="42"/>
      <c r="K158" s="65"/>
      <c r="L158" s="65"/>
    </row>
    <row r="159" spans="1:12" s="59" customFormat="1" ht="25.5">
      <c r="A159" s="63">
        <v>636</v>
      </c>
      <c r="B159" s="64" t="s">
        <v>158</v>
      </c>
      <c r="C159" s="57">
        <f>C160+C163</f>
        <v>724543</v>
      </c>
      <c r="D159" s="58"/>
      <c r="E159" s="57"/>
      <c r="F159" s="58"/>
      <c r="G159" s="57">
        <f>G160+G163</f>
        <v>724543</v>
      </c>
      <c r="H159" s="58"/>
      <c r="I159" s="58"/>
      <c r="J159" s="58"/>
      <c r="K159" s="58"/>
      <c r="L159" s="58"/>
    </row>
    <row r="160" spans="1:12" ht="25.5">
      <c r="A160" s="38">
        <v>6361</v>
      </c>
      <c r="B160" s="44" t="s">
        <v>159</v>
      </c>
      <c r="C160" s="65">
        <f>C162+C161</f>
        <v>206280</v>
      </c>
      <c r="D160" s="65"/>
      <c r="E160" s="65"/>
      <c r="F160" s="42"/>
      <c r="G160" s="65">
        <f>G162+G161</f>
        <v>206280</v>
      </c>
      <c r="H160" s="42"/>
      <c r="I160" s="42"/>
      <c r="J160" s="42"/>
      <c r="K160" s="42"/>
      <c r="L160" s="42"/>
    </row>
    <row r="161" spans="1:12" s="1" customFormat="1" ht="38.25">
      <c r="A161" s="145">
        <v>63612</v>
      </c>
      <c r="B161" s="140" t="s">
        <v>209</v>
      </c>
      <c r="C161" s="146">
        <v>48080</v>
      </c>
      <c r="D161" s="146"/>
      <c r="E161" s="146"/>
      <c r="F161" s="147"/>
      <c r="G161" s="146">
        <v>48080</v>
      </c>
      <c r="H161" s="147"/>
      <c r="I161" s="147"/>
      <c r="J161" s="147"/>
      <c r="K161" s="147"/>
      <c r="L161" s="147"/>
    </row>
    <row r="162" spans="1:12" ht="51">
      <c r="A162" s="60">
        <v>63613</v>
      </c>
      <c r="B162" s="39" t="s">
        <v>160</v>
      </c>
      <c r="C162" s="61">
        <v>158200</v>
      </c>
      <c r="D162" s="61"/>
      <c r="E162" s="61"/>
      <c r="F162" s="40"/>
      <c r="G162" s="61">
        <v>158200</v>
      </c>
      <c r="H162" s="42"/>
      <c r="I162" s="42"/>
      <c r="J162" s="42"/>
      <c r="K162" s="42"/>
      <c r="L162" s="42"/>
    </row>
    <row r="163" spans="1:12" s="144" customFormat="1" ht="38.25">
      <c r="A163" s="141">
        <v>6362</v>
      </c>
      <c r="B163" s="139" t="s">
        <v>210</v>
      </c>
      <c r="C163" s="142">
        <f>C164</f>
        <v>518263</v>
      </c>
      <c r="D163" s="142"/>
      <c r="E163" s="142"/>
      <c r="F163" s="143"/>
      <c r="G163" s="142">
        <f>G164</f>
        <v>518263</v>
      </c>
      <c r="H163" s="143"/>
      <c r="I163" s="143"/>
      <c r="J163" s="143"/>
      <c r="K163" s="143"/>
      <c r="L163" s="143"/>
    </row>
    <row r="164" spans="1:12" ht="38.25">
      <c r="A164" s="60">
        <v>63622</v>
      </c>
      <c r="B164" s="140" t="s">
        <v>211</v>
      </c>
      <c r="C164" s="61">
        <v>518263</v>
      </c>
      <c r="D164" s="61"/>
      <c r="E164" s="61"/>
      <c r="F164" s="40"/>
      <c r="G164" s="61">
        <v>518263</v>
      </c>
      <c r="H164" s="42"/>
      <c r="I164" s="42"/>
      <c r="J164" s="42"/>
      <c r="K164" s="42"/>
      <c r="L164" s="42"/>
    </row>
    <row r="165" spans="1:12" s="106" customFormat="1" ht="25.5">
      <c r="A165" s="101">
        <v>638</v>
      </c>
      <c r="B165" s="102" t="s">
        <v>161</v>
      </c>
      <c r="C165" s="103">
        <f>C166</f>
        <v>745759</v>
      </c>
      <c r="D165" s="103"/>
      <c r="E165" s="103"/>
      <c r="F165" s="104">
        <f>F166</f>
        <v>0</v>
      </c>
      <c r="G165" s="104">
        <f>G166</f>
        <v>745759</v>
      </c>
      <c r="H165" s="105"/>
      <c r="I165" s="105"/>
      <c r="J165" s="105"/>
      <c r="K165" s="105"/>
      <c r="L165" s="105"/>
    </row>
    <row r="166" spans="1:12" s="109" customFormat="1" ht="25.5">
      <c r="A166" s="76">
        <v>6381</v>
      </c>
      <c r="B166" s="77" t="s">
        <v>162</v>
      </c>
      <c r="C166" s="78">
        <f>C167</f>
        <v>745759</v>
      </c>
      <c r="D166" s="78"/>
      <c r="E166" s="78"/>
      <c r="F166" s="107">
        <f>F167</f>
        <v>0</v>
      </c>
      <c r="G166" s="107">
        <f>G167</f>
        <v>745759</v>
      </c>
      <c r="H166" s="108"/>
      <c r="I166" s="108"/>
      <c r="J166" s="108"/>
      <c r="K166" s="108"/>
      <c r="L166" s="108"/>
    </row>
    <row r="167" spans="1:12" ht="38.25">
      <c r="A167" s="60">
        <v>63821</v>
      </c>
      <c r="B167" s="110" t="s">
        <v>163</v>
      </c>
      <c r="C167" s="61">
        <v>745759</v>
      </c>
      <c r="D167" s="61"/>
      <c r="E167" s="61"/>
      <c r="F167" s="85">
        <v>0</v>
      </c>
      <c r="G167" s="61">
        <v>745759</v>
      </c>
      <c r="H167" s="42"/>
      <c r="I167" s="42"/>
      <c r="J167" s="42"/>
      <c r="K167" s="42"/>
      <c r="L167" s="42"/>
    </row>
    <row r="168" spans="1:12" s="115" customFormat="1" ht="12.75">
      <c r="A168" s="111">
        <v>64</v>
      </c>
      <c r="B168" s="112" t="s">
        <v>164</v>
      </c>
      <c r="C168" s="113">
        <f>C169</f>
        <v>10</v>
      </c>
      <c r="D168" s="113"/>
      <c r="E168" s="113">
        <f>E169</f>
        <v>10</v>
      </c>
      <c r="F168" s="113"/>
      <c r="G168" s="113"/>
      <c r="H168" s="114"/>
      <c r="I168" s="114"/>
      <c r="J168" s="114"/>
      <c r="K168" s="114"/>
      <c r="L168" s="114"/>
    </row>
    <row r="169" spans="1:12" s="106" customFormat="1" ht="12.75">
      <c r="A169" s="101">
        <v>641</v>
      </c>
      <c r="B169" s="102" t="s">
        <v>165</v>
      </c>
      <c r="C169" s="103">
        <f>(C170)</f>
        <v>10</v>
      </c>
      <c r="D169" s="103"/>
      <c r="E169" s="103">
        <f>(E170)</f>
        <v>10</v>
      </c>
      <c r="F169" s="103"/>
      <c r="G169" s="105"/>
      <c r="H169" s="105"/>
      <c r="I169" s="105"/>
      <c r="J169" s="105"/>
      <c r="K169" s="103"/>
      <c r="L169" s="103"/>
    </row>
    <row r="170" spans="1:12" s="37" customFormat="1" ht="25.5">
      <c r="A170" s="38">
        <v>6413</v>
      </c>
      <c r="B170" s="44" t="s">
        <v>166</v>
      </c>
      <c r="C170" s="65">
        <f>(C171)</f>
        <v>10</v>
      </c>
      <c r="D170" s="42"/>
      <c r="E170" s="65">
        <f>(E171)</f>
        <v>10</v>
      </c>
      <c r="F170" s="65"/>
      <c r="G170" s="42"/>
      <c r="H170" s="42"/>
      <c r="I170" s="42"/>
      <c r="J170" s="42"/>
      <c r="K170" s="42"/>
      <c r="L170" s="42"/>
    </row>
    <row r="171" spans="1:12" ht="12.75">
      <c r="A171" s="60">
        <v>64132</v>
      </c>
      <c r="B171" s="39" t="s">
        <v>167</v>
      </c>
      <c r="C171" s="61">
        <v>10</v>
      </c>
      <c r="D171" s="40"/>
      <c r="E171" s="61">
        <v>10</v>
      </c>
      <c r="F171" s="61"/>
      <c r="G171" s="40"/>
      <c r="H171" s="40"/>
      <c r="I171" s="40"/>
      <c r="J171" s="40"/>
      <c r="K171" s="40"/>
      <c r="L171" s="40"/>
    </row>
    <row r="172" spans="1:12" s="37" customFormat="1" ht="25.5">
      <c r="A172" s="116">
        <v>65</v>
      </c>
      <c r="B172" s="117" t="s">
        <v>168</v>
      </c>
      <c r="C172" s="118">
        <f>C173</f>
        <v>1627441</v>
      </c>
      <c r="D172" s="119"/>
      <c r="E172" s="118">
        <f>E173</f>
        <v>1627441</v>
      </c>
      <c r="F172" s="119"/>
      <c r="G172" s="42"/>
      <c r="H172" s="42"/>
      <c r="I172" s="42"/>
      <c r="J172" s="42"/>
      <c r="K172" s="42"/>
      <c r="L172" s="42"/>
    </row>
    <row r="173" spans="1:12" ht="12.75">
      <c r="A173" s="63">
        <v>652</v>
      </c>
      <c r="B173" s="64" t="s">
        <v>169</v>
      </c>
      <c r="C173" s="57">
        <f>C174</f>
        <v>1627441</v>
      </c>
      <c r="D173" s="57"/>
      <c r="E173" s="57">
        <f>E174</f>
        <v>1627441</v>
      </c>
      <c r="F173" s="58"/>
      <c r="G173" s="58"/>
      <c r="H173" s="58"/>
      <c r="I173" s="58"/>
      <c r="J173" s="58"/>
      <c r="K173" s="58"/>
      <c r="L173" s="58"/>
    </row>
    <row r="174" spans="1:12" ht="12.75">
      <c r="A174" s="60">
        <v>6526</v>
      </c>
      <c r="B174" s="39" t="s">
        <v>170</v>
      </c>
      <c r="C174" s="61">
        <f>C176+C175</f>
        <v>1627441</v>
      </c>
      <c r="D174" s="57"/>
      <c r="E174" s="61">
        <f>E176+E175</f>
        <v>1627441</v>
      </c>
      <c r="F174" s="58"/>
      <c r="G174" s="58"/>
      <c r="H174" s="58"/>
      <c r="I174" s="58"/>
      <c r="J174" s="58"/>
      <c r="K174" s="58"/>
      <c r="L174" s="58"/>
    </row>
    <row r="175" spans="1:12" ht="12.75">
      <c r="A175" s="60">
        <v>65264</v>
      </c>
      <c r="B175" s="39" t="s">
        <v>171</v>
      </c>
      <c r="C175" s="61">
        <v>1624941</v>
      </c>
      <c r="D175" s="57"/>
      <c r="E175" s="61">
        <v>1624941</v>
      </c>
      <c r="F175" s="58"/>
      <c r="G175" s="58"/>
      <c r="H175" s="58"/>
      <c r="I175" s="58"/>
      <c r="J175" s="58"/>
      <c r="K175" s="58"/>
      <c r="L175" s="58"/>
    </row>
    <row r="176" spans="1:12" ht="12.75">
      <c r="A176" s="60">
        <v>65269</v>
      </c>
      <c r="B176" s="39" t="s">
        <v>170</v>
      </c>
      <c r="C176" s="61">
        <v>2500</v>
      </c>
      <c r="D176" s="57"/>
      <c r="E176" s="61">
        <v>2500</v>
      </c>
      <c r="F176" s="58"/>
      <c r="G176" s="58"/>
      <c r="H176" s="58"/>
      <c r="I176" s="58"/>
      <c r="J176" s="58"/>
      <c r="K176" s="58"/>
      <c r="L176" s="58"/>
    </row>
    <row r="177" spans="1:12" ht="25.5">
      <c r="A177" s="51">
        <v>67</v>
      </c>
      <c r="B177" s="52" t="s">
        <v>172</v>
      </c>
      <c r="C177" s="53">
        <f>(C178)</f>
        <v>4891631</v>
      </c>
      <c r="D177" s="53">
        <f>(D178)</f>
        <v>4891631</v>
      </c>
      <c r="E177" s="70"/>
      <c r="F177" s="70"/>
      <c r="G177" s="70"/>
      <c r="H177" s="70"/>
      <c r="I177" s="70"/>
      <c r="J177" s="70"/>
      <c r="K177" s="53"/>
      <c r="L177" s="53"/>
    </row>
    <row r="178" spans="1:12" ht="25.5">
      <c r="A178" s="55">
        <v>671</v>
      </c>
      <c r="B178" s="64" t="s">
        <v>172</v>
      </c>
      <c r="C178" s="80">
        <f>(C180+C181+C182+C183+C184+C185+C186+C187+C188+C189+C190+C191+C192+C193+C194+C195+C196+C197+C198+C199)</f>
        <v>4891631</v>
      </c>
      <c r="D178" s="80">
        <f>(D180+D181+D182+D183+D184+D185+D186+D187+D188+D189+D190+D191+D192+D193+D194+D195+D196+D197+D198+D199)</f>
        <v>4891631</v>
      </c>
      <c r="E178" s="69"/>
      <c r="F178" s="69"/>
      <c r="G178" s="69"/>
      <c r="H178" s="69"/>
      <c r="I178" s="69"/>
      <c r="J178" s="69"/>
      <c r="K178" s="80"/>
      <c r="L178" s="80"/>
    </row>
    <row r="179" spans="1:12" ht="12.75">
      <c r="A179" s="60"/>
      <c r="B179" s="39"/>
      <c r="C179" s="61"/>
      <c r="D179" s="61"/>
      <c r="E179" s="42"/>
      <c r="F179" s="42"/>
      <c r="G179" s="42"/>
      <c r="H179" s="42"/>
      <c r="I179" s="42"/>
      <c r="J179" s="42"/>
      <c r="K179" s="42"/>
      <c r="L179" s="42"/>
    </row>
    <row r="180" spans="1:12" ht="12.75">
      <c r="A180" s="60">
        <v>67111</v>
      </c>
      <c r="B180" s="39" t="s">
        <v>173</v>
      </c>
      <c r="C180" s="61">
        <v>174000</v>
      </c>
      <c r="D180" s="61">
        <v>174000</v>
      </c>
      <c r="E180" s="42"/>
      <c r="F180" s="42"/>
      <c r="G180" s="42"/>
      <c r="H180" s="42"/>
      <c r="I180" s="42"/>
      <c r="J180" s="42"/>
      <c r="K180" s="42"/>
      <c r="L180" s="42"/>
    </row>
    <row r="181" spans="1:12" ht="12.75">
      <c r="A181" s="60">
        <v>671110</v>
      </c>
      <c r="B181" s="39" t="s">
        <v>174</v>
      </c>
      <c r="C181" s="61">
        <v>14500</v>
      </c>
      <c r="D181" s="61">
        <v>14500</v>
      </c>
      <c r="E181" s="42"/>
      <c r="F181" s="42"/>
      <c r="G181" s="42"/>
      <c r="H181" s="42"/>
      <c r="I181" s="42"/>
      <c r="J181" s="42"/>
      <c r="K181" s="42"/>
      <c r="L181" s="42"/>
    </row>
    <row r="182" spans="1:12" s="37" customFormat="1" ht="12.75">
      <c r="A182" s="60">
        <v>671111</v>
      </c>
      <c r="B182" s="39" t="s">
        <v>175</v>
      </c>
      <c r="C182" s="61">
        <v>3565000</v>
      </c>
      <c r="D182" s="61">
        <v>3565000</v>
      </c>
      <c r="E182" s="42"/>
      <c r="F182" s="42"/>
      <c r="G182" s="42"/>
      <c r="H182" s="42"/>
      <c r="I182" s="42"/>
      <c r="J182" s="42"/>
      <c r="K182" s="42"/>
      <c r="L182" s="42"/>
    </row>
    <row r="183" spans="1:12" s="37" customFormat="1" ht="25.5">
      <c r="A183" s="60">
        <v>671112</v>
      </c>
      <c r="B183" s="39" t="s">
        <v>176</v>
      </c>
      <c r="C183" s="61">
        <v>4873</v>
      </c>
      <c r="D183" s="61">
        <v>4873</v>
      </c>
      <c r="E183" s="42"/>
      <c r="F183" s="42"/>
      <c r="G183" s="42"/>
      <c r="H183" s="42"/>
      <c r="I183" s="42"/>
      <c r="J183" s="42"/>
      <c r="K183" s="42"/>
      <c r="L183" s="42"/>
    </row>
    <row r="184" spans="1:12" s="37" customFormat="1" ht="25.5">
      <c r="A184" s="60">
        <v>671113</v>
      </c>
      <c r="B184" s="39" t="s">
        <v>177</v>
      </c>
      <c r="C184" s="61">
        <v>8000</v>
      </c>
      <c r="D184" s="61">
        <v>8000</v>
      </c>
      <c r="E184" s="42"/>
      <c r="F184" s="42"/>
      <c r="G184" s="42"/>
      <c r="H184" s="42"/>
      <c r="I184" s="42"/>
      <c r="J184" s="42"/>
      <c r="K184" s="42"/>
      <c r="L184" s="42"/>
    </row>
    <row r="185" spans="1:12" s="37" customFormat="1" ht="12.75">
      <c r="A185" s="60">
        <v>671114</v>
      </c>
      <c r="B185" s="39" t="s">
        <v>178</v>
      </c>
      <c r="C185" s="61">
        <v>43000</v>
      </c>
      <c r="D185" s="61">
        <v>43000</v>
      </c>
      <c r="E185" s="42"/>
      <c r="F185" s="42"/>
      <c r="G185" s="42"/>
      <c r="H185" s="42"/>
      <c r="I185" s="42"/>
      <c r="J185" s="42"/>
      <c r="K185" s="42"/>
      <c r="L185" s="42"/>
    </row>
    <row r="186" spans="1:12" s="37" customFormat="1" ht="12.75">
      <c r="A186" s="60">
        <v>671115</v>
      </c>
      <c r="B186" s="39" t="s">
        <v>179</v>
      </c>
      <c r="C186" s="61">
        <v>99000</v>
      </c>
      <c r="D186" s="61">
        <v>99000</v>
      </c>
      <c r="E186" s="42"/>
      <c r="F186" s="42"/>
      <c r="G186" s="42"/>
      <c r="H186" s="42"/>
      <c r="I186" s="42"/>
      <c r="J186" s="42"/>
      <c r="K186" s="42"/>
      <c r="L186" s="42"/>
    </row>
    <row r="187" spans="1:12" s="37" customFormat="1" ht="12.75">
      <c r="A187" s="60">
        <v>671115</v>
      </c>
      <c r="B187" s="39" t="s">
        <v>180</v>
      </c>
      <c r="C187" s="61">
        <v>43000</v>
      </c>
      <c r="D187" s="61">
        <v>43000</v>
      </c>
      <c r="E187" s="42"/>
      <c r="F187" s="42"/>
      <c r="G187" s="42"/>
      <c r="H187" s="42"/>
      <c r="I187" s="42"/>
      <c r="J187" s="42"/>
      <c r="K187" s="42"/>
      <c r="L187" s="42"/>
    </row>
    <row r="188" spans="1:12" s="37" customFormat="1" ht="12.75">
      <c r="A188" s="60">
        <v>671116</v>
      </c>
      <c r="B188" s="39" t="s">
        <v>181</v>
      </c>
      <c r="C188" s="61">
        <v>0</v>
      </c>
      <c r="D188" s="61">
        <v>0</v>
      </c>
      <c r="E188" s="42"/>
      <c r="F188" s="42"/>
      <c r="G188" s="42"/>
      <c r="H188" s="42"/>
      <c r="I188" s="42"/>
      <c r="J188" s="42"/>
      <c r="K188" s="42"/>
      <c r="L188" s="42"/>
    </row>
    <row r="189" spans="1:12" s="37" customFormat="1" ht="12.75">
      <c r="A189" s="60">
        <v>671117</v>
      </c>
      <c r="B189" s="39" t="s">
        <v>182</v>
      </c>
      <c r="C189" s="61">
        <v>531225</v>
      </c>
      <c r="D189" s="61">
        <v>531225</v>
      </c>
      <c r="E189" s="42"/>
      <c r="F189" s="42"/>
      <c r="G189" s="42"/>
      <c r="H189" s="42"/>
      <c r="I189" s="42"/>
      <c r="J189" s="42"/>
      <c r="K189" s="42"/>
      <c r="L189" s="42"/>
    </row>
    <row r="190" spans="1:12" s="37" customFormat="1" ht="12.75">
      <c r="A190" s="60">
        <v>671118</v>
      </c>
      <c r="B190" s="39" t="s">
        <v>183</v>
      </c>
      <c r="C190" s="61">
        <v>59904</v>
      </c>
      <c r="D190" s="61">
        <v>59904</v>
      </c>
      <c r="E190" s="42"/>
      <c r="F190" s="42"/>
      <c r="G190" s="42"/>
      <c r="H190" s="42"/>
      <c r="I190" s="42"/>
      <c r="J190" s="42"/>
      <c r="K190" s="42"/>
      <c r="L190" s="42"/>
    </row>
    <row r="191" spans="1:12" s="37" customFormat="1" ht="12.75">
      <c r="A191" s="60">
        <v>671119</v>
      </c>
      <c r="B191" s="39" t="s">
        <v>184</v>
      </c>
      <c r="C191" s="61">
        <v>113250</v>
      </c>
      <c r="D191" s="61">
        <v>113250</v>
      </c>
      <c r="E191" s="42"/>
      <c r="F191" s="42"/>
      <c r="G191" s="42"/>
      <c r="H191" s="42"/>
      <c r="I191" s="42"/>
      <c r="J191" s="42"/>
      <c r="K191" s="42"/>
      <c r="L191" s="42"/>
    </row>
    <row r="192" spans="1:12" s="37" customFormat="1" ht="12.75">
      <c r="A192" s="60">
        <v>67112</v>
      </c>
      <c r="B192" s="39" t="s">
        <v>185</v>
      </c>
      <c r="C192" s="61">
        <v>17744</v>
      </c>
      <c r="D192" s="61">
        <v>17744</v>
      </c>
      <c r="E192" s="42"/>
      <c r="F192" s="42"/>
      <c r="G192" s="42"/>
      <c r="H192" s="42"/>
      <c r="I192" s="42"/>
      <c r="J192" s="42"/>
      <c r="K192" s="42"/>
      <c r="L192" s="42"/>
    </row>
    <row r="193" spans="1:12" s="37" customFormat="1" ht="12.75">
      <c r="A193" s="60">
        <v>671121</v>
      </c>
      <c r="B193" s="39" t="s">
        <v>186</v>
      </c>
      <c r="C193" s="61">
        <v>12335</v>
      </c>
      <c r="D193" s="61">
        <v>12335</v>
      </c>
      <c r="E193" s="42"/>
      <c r="F193" s="42"/>
      <c r="G193" s="42"/>
      <c r="H193" s="42"/>
      <c r="I193" s="42"/>
      <c r="J193" s="42"/>
      <c r="K193" s="42"/>
      <c r="L193" s="42"/>
    </row>
    <row r="194" spans="1:12" s="37" customFormat="1" ht="25.5">
      <c r="A194" s="60">
        <v>671122</v>
      </c>
      <c r="B194" s="39" t="s">
        <v>187</v>
      </c>
      <c r="C194" s="61">
        <v>171000</v>
      </c>
      <c r="D194" s="61">
        <v>171000</v>
      </c>
      <c r="E194" s="42"/>
      <c r="F194" s="42"/>
      <c r="G194" s="42"/>
      <c r="H194" s="42"/>
      <c r="I194" s="42"/>
      <c r="J194" s="42"/>
      <c r="K194" s="42"/>
      <c r="L194" s="42"/>
    </row>
    <row r="195" spans="1:12" s="37" customFormat="1" ht="12.75">
      <c r="A195" s="60">
        <v>671122</v>
      </c>
      <c r="B195" s="39" t="s">
        <v>188</v>
      </c>
      <c r="C195" s="61">
        <v>0</v>
      </c>
      <c r="D195" s="61">
        <v>0</v>
      </c>
      <c r="E195" s="42"/>
      <c r="F195" s="42"/>
      <c r="G195" s="42"/>
      <c r="H195" s="42"/>
      <c r="I195" s="42"/>
      <c r="J195" s="42"/>
      <c r="K195" s="42"/>
      <c r="L195" s="42"/>
    </row>
    <row r="196" spans="1:12" s="37" customFormat="1" ht="25.5">
      <c r="A196" s="60">
        <v>671122</v>
      </c>
      <c r="B196" s="39" t="s">
        <v>189</v>
      </c>
      <c r="C196" s="61">
        <v>0</v>
      </c>
      <c r="D196" s="61">
        <v>0</v>
      </c>
      <c r="E196" s="42"/>
      <c r="F196" s="42"/>
      <c r="G196" s="42"/>
      <c r="H196" s="42"/>
      <c r="I196" s="42"/>
      <c r="J196" s="42"/>
      <c r="K196" s="42"/>
      <c r="L196" s="42"/>
    </row>
    <row r="197" spans="1:12" s="37" customFormat="1" ht="12.75">
      <c r="A197" s="60">
        <v>67114</v>
      </c>
      <c r="B197" s="39" t="s">
        <v>190</v>
      </c>
      <c r="C197" s="61">
        <v>18000</v>
      </c>
      <c r="D197" s="61">
        <v>18000</v>
      </c>
      <c r="E197" s="42"/>
      <c r="F197" s="42"/>
      <c r="G197" s="42"/>
      <c r="H197" s="42"/>
      <c r="I197" s="42"/>
      <c r="J197" s="42"/>
      <c r="K197" s="42"/>
      <c r="L197" s="42"/>
    </row>
    <row r="198" spans="1:12" s="37" customFormat="1" ht="12.75">
      <c r="A198" s="60">
        <v>67115</v>
      </c>
      <c r="B198" s="39" t="s">
        <v>191</v>
      </c>
      <c r="C198" s="61">
        <v>16800</v>
      </c>
      <c r="D198" s="61">
        <v>16800</v>
      </c>
      <c r="E198" s="42"/>
      <c r="F198" s="42"/>
      <c r="G198" s="42"/>
      <c r="H198" s="42"/>
      <c r="I198" s="42"/>
      <c r="J198" s="42"/>
      <c r="K198" s="42"/>
      <c r="L198" s="42"/>
    </row>
    <row r="199" spans="1:12" ht="12.75">
      <c r="A199" s="60"/>
      <c r="B199" s="39"/>
      <c r="C199" s="61"/>
      <c r="D199" s="61"/>
      <c r="E199" s="40"/>
      <c r="F199" s="61"/>
      <c r="G199" s="40"/>
      <c r="H199" s="40"/>
      <c r="I199" s="40"/>
      <c r="J199" s="40"/>
      <c r="K199" s="61"/>
      <c r="L199" s="61"/>
    </row>
    <row r="200" spans="1:12" ht="12.75">
      <c r="A200" s="120"/>
      <c r="B200" s="121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12.75">
      <c r="A201" s="120"/>
      <c r="B201" s="121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2" s="37" customFormat="1" ht="12.75">
      <c r="A202" s="120"/>
      <c r="B202" s="122" t="s">
        <v>192</v>
      </c>
    </row>
    <row r="203" spans="1:12" ht="38.25">
      <c r="A203" s="123"/>
      <c r="B203" s="137" t="s">
        <v>208</v>
      </c>
      <c r="C203" s="33"/>
      <c r="D203" s="33"/>
      <c r="E203" s="33"/>
      <c r="F203" s="33"/>
      <c r="G203" s="33"/>
      <c r="H203" s="33"/>
      <c r="I203" s="33"/>
      <c r="J203" s="33"/>
      <c r="K203" s="1" t="s">
        <v>198</v>
      </c>
      <c r="L203" s="33"/>
    </row>
    <row r="204" spans="1:12" ht="12.75">
      <c r="A204" s="120"/>
      <c r="B204" s="121"/>
      <c r="C204" s="33"/>
      <c r="D204" s="33"/>
      <c r="E204" s="33"/>
      <c r="F204" s="33"/>
      <c r="G204" s="33"/>
      <c r="H204" s="1" t="s">
        <v>212</v>
      </c>
      <c r="I204" s="33"/>
      <c r="J204" s="33"/>
      <c r="K204" s="33"/>
      <c r="L204" s="33"/>
    </row>
    <row r="205" spans="1:8" s="37" customFormat="1" ht="12.75" customHeight="1">
      <c r="A205" s="123"/>
      <c r="B205" s="122"/>
      <c r="H205" s="1" t="s">
        <v>213</v>
      </c>
    </row>
    <row r="206" spans="1:2" s="37" customFormat="1" ht="12.75">
      <c r="A206" s="124"/>
      <c r="B206" s="122"/>
    </row>
    <row r="207" spans="1:2" s="37" customFormat="1" ht="12.75">
      <c r="A207" s="123"/>
      <c r="B207" s="122"/>
    </row>
    <row r="208" spans="1:12" ht="12.75">
      <c r="A208" s="123"/>
      <c r="B208" s="121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2.75">
      <c r="A209" s="120"/>
      <c r="B209" s="121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2.75">
      <c r="A210" s="120"/>
      <c r="B210" s="121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2" s="37" customFormat="1" ht="12.75">
      <c r="A211" s="120"/>
      <c r="B211" s="122"/>
    </row>
    <row r="212" spans="1:12" ht="12.75">
      <c r="A212" s="123"/>
      <c r="B212" s="121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2.75">
      <c r="A213" s="120"/>
      <c r="B213" s="121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12.75">
      <c r="A214" s="120"/>
      <c r="B214" s="121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2.75">
      <c r="A215" s="120"/>
      <c r="B215" s="121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2" s="37" customFormat="1" ht="12.75">
      <c r="A216" s="120"/>
      <c r="B216" s="122"/>
    </row>
    <row r="217" spans="1:12" ht="12.75">
      <c r="A217" s="123"/>
      <c r="B217" s="121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2.75">
      <c r="A218" s="120"/>
      <c r="B218" s="121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2" s="37" customFormat="1" ht="12.75">
      <c r="A219" s="123"/>
      <c r="B219" s="122"/>
    </row>
    <row r="220" spans="1:2" s="37" customFormat="1" ht="12.75">
      <c r="A220" s="124"/>
      <c r="B220" s="122"/>
    </row>
    <row r="221" spans="1:2" s="37" customFormat="1" ht="12.75">
      <c r="A221" s="123"/>
      <c r="B221" s="122"/>
    </row>
    <row r="222" spans="1:12" ht="12.75">
      <c r="A222" s="123"/>
      <c r="B222" s="121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2.75">
      <c r="A223" s="120"/>
      <c r="B223" s="121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2.75">
      <c r="A224" s="120"/>
      <c r="B224" s="121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2" s="37" customFormat="1" ht="12.75">
      <c r="A225" s="120"/>
      <c r="B225" s="122"/>
    </row>
    <row r="226" spans="1:12" ht="12.75">
      <c r="A226" s="123"/>
      <c r="B226" s="121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120"/>
      <c r="B227" s="121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2.75">
      <c r="A228" s="120"/>
      <c r="B228" s="121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2.75">
      <c r="A229" s="120"/>
      <c r="B229" s="121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2" s="37" customFormat="1" ht="12.75">
      <c r="A230" s="120"/>
      <c r="B230" s="122"/>
    </row>
    <row r="231" spans="1:12" ht="12.75">
      <c r="A231" s="123"/>
      <c r="B231" s="121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2" s="37" customFormat="1" ht="12.75">
      <c r="A232" s="120"/>
      <c r="B232" s="122"/>
    </row>
    <row r="233" spans="1:2" s="37" customFormat="1" ht="12.75">
      <c r="A233" s="123"/>
      <c r="B233" s="122"/>
    </row>
    <row r="234" spans="1:12" ht="12.75">
      <c r="A234" s="123"/>
      <c r="B234" s="121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2.75">
      <c r="A235" s="120"/>
      <c r="B235" s="121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2.75">
      <c r="A236" s="120"/>
      <c r="B236" s="121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2" s="37" customFormat="1" ht="12.75" customHeight="1">
      <c r="A237" s="123"/>
      <c r="B237" s="122"/>
    </row>
    <row r="238" spans="1:2" s="37" customFormat="1" ht="12.75">
      <c r="A238" s="124"/>
      <c r="B238" s="122"/>
    </row>
    <row r="239" spans="1:2" s="37" customFormat="1" ht="12.75">
      <c r="A239" s="123"/>
      <c r="B239" s="122"/>
    </row>
    <row r="240" spans="1:12" ht="12.75">
      <c r="A240" s="123"/>
      <c r="B240" s="121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120"/>
      <c r="B241" s="121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2.75">
      <c r="A242" s="120"/>
      <c r="B242" s="121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2" s="37" customFormat="1" ht="12.75">
      <c r="A243" s="120"/>
      <c r="B243" s="122"/>
    </row>
    <row r="244" spans="1:12" ht="12.75">
      <c r="A244" s="123"/>
      <c r="B244" s="121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2.75">
      <c r="A245" s="120"/>
      <c r="B245" s="121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2.75">
      <c r="A246" s="120"/>
      <c r="B246" s="121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2.75">
      <c r="A247" s="120"/>
      <c r="B247" s="121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2" s="37" customFormat="1" ht="12.75">
      <c r="A248" s="120"/>
      <c r="B248" s="122"/>
    </row>
    <row r="249" spans="1:12" ht="12.75">
      <c r="A249" s="123"/>
      <c r="B249" s="121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2" s="37" customFormat="1" ht="12.75">
      <c r="A250" s="120"/>
      <c r="B250" s="122"/>
    </row>
    <row r="251" spans="1:12" ht="12.75">
      <c r="A251" s="123"/>
      <c r="B251" s="121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2" s="37" customFormat="1" ht="12.75">
      <c r="A252" s="120"/>
      <c r="B252" s="122"/>
    </row>
    <row r="253" spans="1:2" s="37" customFormat="1" ht="12.75">
      <c r="A253" s="123"/>
      <c r="B253" s="122"/>
    </row>
    <row r="254" spans="1:12" ht="12.75" customHeight="1">
      <c r="A254" s="123"/>
      <c r="B254" s="121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2.75">
      <c r="A255" s="120"/>
      <c r="B255" s="121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12.75">
      <c r="A256" s="120"/>
      <c r="B256" s="121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2" s="37" customFormat="1" ht="12.75">
      <c r="A257" s="123"/>
      <c r="B257" s="122"/>
    </row>
    <row r="258" spans="1:2" s="37" customFormat="1" ht="12.75">
      <c r="A258" s="124"/>
      <c r="B258" s="122"/>
    </row>
    <row r="259" spans="1:2" s="37" customFormat="1" ht="12.75">
      <c r="A259" s="123"/>
      <c r="B259" s="122"/>
    </row>
    <row r="260" spans="1:12" ht="12.75">
      <c r="A260" s="123"/>
      <c r="B260" s="121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2.75">
      <c r="A261" s="120"/>
      <c r="B261" s="121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2.75">
      <c r="A262" s="120"/>
      <c r="B262" s="121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2" s="37" customFormat="1" ht="12.75">
      <c r="A263" s="120"/>
      <c r="B263" s="122"/>
    </row>
    <row r="264" spans="1:12" ht="12.75">
      <c r="A264" s="123"/>
      <c r="B264" s="121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2.75">
      <c r="A265" s="120"/>
      <c r="B265" s="121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2.75">
      <c r="A266" s="120"/>
      <c r="B266" s="121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2.75">
      <c r="A267" s="120"/>
      <c r="B267" s="121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2" s="37" customFormat="1" ht="12.75">
      <c r="A268" s="120"/>
      <c r="B268" s="122"/>
    </row>
    <row r="269" spans="1:12" ht="12.75">
      <c r="A269" s="123"/>
      <c r="B269" s="121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2" s="37" customFormat="1" ht="12.75">
      <c r="A270" s="120"/>
      <c r="B270" s="122"/>
    </row>
    <row r="271" spans="1:2" s="37" customFormat="1" ht="12.75">
      <c r="A271" s="123"/>
      <c r="B271" s="122"/>
    </row>
    <row r="272" spans="1:12" ht="12.75">
      <c r="A272" s="123"/>
      <c r="B272" s="121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2" s="37" customFormat="1" ht="12.75">
      <c r="A273" s="120"/>
      <c r="B273" s="122"/>
    </row>
    <row r="274" spans="1:12" ht="12.75">
      <c r="A274" s="123"/>
      <c r="B274" s="121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2.75">
      <c r="A275" s="120"/>
      <c r="B275" s="121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ht="12.75">
      <c r="A276" s="120"/>
      <c r="B276" s="121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ht="12.75">
      <c r="A277" s="123"/>
      <c r="B277" s="121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2.75">
      <c r="A278" s="123"/>
      <c r="B278" s="121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ht="12.75">
      <c r="A279" s="123"/>
      <c r="B279" s="121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12.75">
      <c r="A280" s="123"/>
      <c r="B280" s="121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ht="12.75">
      <c r="A281" s="123"/>
      <c r="B281" s="121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ht="12.75">
      <c r="A282" s="123"/>
      <c r="B282" s="121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2.75">
      <c r="A283" s="123"/>
      <c r="B283" s="121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ht="12.75">
      <c r="A284" s="123"/>
      <c r="B284" s="121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2.75">
      <c r="A285" s="123"/>
      <c r="B285" s="121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2.75">
      <c r="A286" s="123"/>
      <c r="B286" s="121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2.75">
      <c r="A287" s="123"/>
      <c r="B287" s="121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2.75">
      <c r="A288" s="123"/>
      <c r="B288" s="121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2.75">
      <c r="A289" s="123"/>
      <c r="B289" s="121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2.75">
      <c r="A290" s="123"/>
      <c r="B290" s="121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2.75">
      <c r="A291" s="123"/>
      <c r="B291" s="121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2.75">
      <c r="A292" s="123"/>
      <c r="B292" s="121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2.75">
      <c r="A293" s="123"/>
      <c r="B293" s="121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2.75">
      <c r="A294" s="123"/>
      <c r="B294" s="121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2.75">
      <c r="A295" s="123"/>
      <c r="B295" s="121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2.75">
      <c r="A296" s="123"/>
      <c r="B296" s="121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123"/>
      <c r="B297" s="121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2.75">
      <c r="A298" s="123"/>
      <c r="B298" s="121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2.75">
      <c r="A299" s="123"/>
      <c r="B299" s="121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2.75">
      <c r="A300" s="123"/>
      <c r="B300" s="121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2.75">
      <c r="A301" s="123"/>
      <c r="B301" s="121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2.75">
      <c r="A302" s="123"/>
      <c r="B302" s="121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2.75">
      <c r="A303" s="123"/>
      <c r="B303" s="121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2.75">
      <c r="A304" s="123"/>
      <c r="B304" s="121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2.75">
      <c r="A305" s="123"/>
      <c r="B305" s="121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2.75">
      <c r="A306" s="123"/>
      <c r="B306" s="121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2.75">
      <c r="A307" s="123"/>
      <c r="B307" s="121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2.75">
      <c r="A308" s="123"/>
      <c r="B308" s="121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2.75">
      <c r="A309" s="123"/>
      <c r="B309" s="121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2.75">
      <c r="A310" s="123"/>
      <c r="B310" s="121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123"/>
      <c r="B311" s="121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2.75">
      <c r="A312" s="123"/>
      <c r="B312" s="121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2.75">
      <c r="A313" s="123"/>
      <c r="B313" s="121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2.75">
      <c r="A314" s="123"/>
      <c r="B314" s="121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2.75">
      <c r="A315" s="123"/>
      <c r="B315" s="121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2.75">
      <c r="A316" s="123"/>
      <c r="B316" s="121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2.75">
      <c r="A317" s="123"/>
      <c r="B317" s="121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2.75">
      <c r="A318" s="123"/>
      <c r="B318" s="121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2.75">
      <c r="A319" s="123"/>
      <c r="B319" s="121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2.75">
      <c r="A320" s="123"/>
      <c r="B320" s="121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2.75">
      <c r="A321" s="123"/>
      <c r="B321" s="121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2.75">
      <c r="A322" s="123"/>
      <c r="B322" s="121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2.75">
      <c r="A323" s="123"/>
      <c r="B323" s="121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2.75">
      <c r="A324" s="123"/>
      <c r="B324" s="121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123"/>
      <c r="B325" s="121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2.75">
      <c r="A326" s="123"/>
      <c r="B326" s="121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2.75">
      <c r="A327" s="123"/>
      <c r="B327" s="121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2.75">
      <c r="A328" s="123"/>
      <c r="B328" s="121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2.75">
      <c r="A329" s="123"/>
      <c r="B329" s="121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2.75">
      <c r="A330" s="123"/>
      <c r="B330" s="121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2.75">
      <c r="A331" s="123"/>
      <c r="B331" s="121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2.75">
      <c r="A332" s="123"/>
      <c r="B332" s="121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2.75">
      <c r="A333" s="123"/>
      <c r="B333" s="121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2.75">
      <c r="A334" s="123"/>
      <c r="B334" s="121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2.75">
      <c r="A335" s="123"/>
      <c r="B335" s="121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2.75">
      <c r="A336" s="123"/>
      <c r="B336" s="121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2.75">
      <c r="A337" s="123"/>
      <c r="B337" s="121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2.75">
      <c r="A338" s="123"/>
      <c r="B338" s="121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123"/>
      <c r="B339" s="121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2.75">
      <c r="A340" s="123"/>
      <c r="B340" s="121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2.75">
      <c r="A341" s="123"/>
      <c r="B341" s="121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2.75">
      <c r="A342" s="123"/>
      <c r="B342" s="121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2.75">
      <c r="A343" s="123"/>
      <c r="B343" s="121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2.75">
      <c r="A344" s="123"/>
      <c r="B344" s="121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2.75">
      <c r="A345" s="123"/>
      <c r="B345" s="121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2.75">
      <c r="A346" s="123"/>
      <c r="B346" s="121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2.75">
      <c r="A347" s="123"/>
      <c r="B347" s="121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2.75">
      <c r="A348" s="123"/>
      <c r="B348" s="121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2.75">
      <c r="A349" s="123"/>
      <c r="B349" s="121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2.75">
      <c r="A350" s="123"/>
      <c r="B350" s="121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2.75">
      <c r="A351" s="123"/>
      <c r="B351" s="121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2.75">
      <c r="A352" s="123"/>
      <c r="B352" s="121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2.75">
      <c r="A353" s="123"/>
      <c r="B353" s="121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2.75">
      <c r="A354" s="123"/>
      <c r="B354" s="121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2.75">
      <c r="A355" s="123"/>
      <c r="B355" s="121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2.75">
      <c r="A356" s="123"/>
      <c r="B356" s="121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2.75">
      <c r="A357" s="123"/>
      <c r="B357" s="121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2.75">
      <c r="A358" s="123"/>
      <c r="B358" s="121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2.75">
      <c r="A359" s="123"/>
      <c r="B359" s="121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2.75">
      <c r="A360" s="123"/>
      <c r="B360" s="121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2.75">
      <c r="A361" s="123"/>
      <c r="B361" s="121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2.75">
      <c r="A362" s="123"/>
      <c r="B362" s="121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2.75">
      <c r="A363" s="123"/>
      <c r="B363" s="121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2.75">
      <c r="A364" s="123"/>
      <c r="B364" s="121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2.75">
      <c r="A365" s="123"/>
      <c r="B365" s="121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2.75">
      <c r="A366" s="123"/>
      <c r="B366" s="121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2.75">
      <c r="A367" s="123"/>
      <c r="B367" s="121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2.75">
      <c r="A368" s="123"/>
      <c r="B368" s="121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2.75">
      <c r="A369" s="123"/>
      <c r="B369" s="121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2.75">
      <c r="A370" s="123"/>
      <c r="B370" s="121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2.75">
      <c r="A371" s="123"/>
      <c r="B371" s="121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2.75">
      <c r="A372" s="123"/>
      <c r="B372" s="121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2.75">
      <c r="A373" s="123"/>
      <c r="B373" s="121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2.75">
      <c r="A374" s="123"/>
      <c r="B374" s="121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2.75">
      <c r="A375" s="123"/>
      <c r="B375" s="121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2.75">
      <c r="A376" s="123"/>
      <c r="B376" s="121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2.75">
      <c r="A377" s="123"/>
      <c r="B377" s="121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2.75">
      <c r="A378" s="123"/>
      <c r="B378" s="121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2.75">
      <c r="A379" s="123"/>
      <c r="B379" s="121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2.75">
      <c r="A380" s="123"/>
      <c r="B380" s="121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2.75">
      <c r="A381" s="123"/>
      <c r="B381" s="121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2.75">
      <c r="A382" s="123"/>
      <c r="B382" s="121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2.75">
      <c r="A383" s="123"/>
      <c r="B383" s="121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2.75">
      <c r="A384" s="123"/>
      <c r="B384" s="121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2.75">
      <c r="A385" s="123"/>
      <c r="B385" s="121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2.75">
      <c r="A386" s="123"/>
      <c r="B386" s="121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2.75">
      <c r="A387" s="123"/>
      <c r="B387" s="121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2.75">
      <c r="A388" s="123"/>
      <c r="B388" s="121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2.75">
      <c r="A389" s="123"/>
      <c r="B389" s="121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2.75">
      <c r="A390" s="123"/>
      <c r="B390" s="121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2.75">
      <c r="A391" s="123"/>
      <c r="B391" s="121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2.75">
      <c r="A392" s="123"/>
      <c r="B392" s="121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2.75">
      <c r="A393" s="123"/>
      <c r="B393" s="121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2.75">
      <c r="A394" s="123"/>
      <c r="B394" s="121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2.75">
      <c r="A395" s="123"/>
      <c r="B395" s="121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2.75">
      <c r="A396" s="123"/>
      <c r="B396" s="121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  <row r="397" spans="1:12" ht="12.75">
      <c r="A397" s="123"/>
      <c r="B397" s="121"/>
      <c r="C397" s="33"/>
      <c r="D397" s="33"/>
      <c r="E397" s="33"/>
      <c r="F397" s="33"/>
      <c r="G397" s="33"/>
      <c r="H397" s="33"/>
      <c r="I397" s="33"/>
      <c r="J397" s="33"/>
      <c r="K397" s="33"/>
      <c r="L397" s="33"/>
    </row>
    <row r="398" spans="1:12" ht="12.75">
      <c r="A398" s="123"/>
      <c r="B398" s="121"/>
      <c r="C398" s="33"/>
      <c r="D398" s="33"/>
      <c r="E398" s="33"/>
      <c r="F398" s="33"/>
      <c r="G398" s="33"/>
      <c r="H398" s="33"/>
      <c r="I398" s="33"/>
      <c r="J398" s="33"/>
      <c r="K398" s="33"/>
      <c r="L398" s="33"/>
    </row>
    <row r="399" spans="1:12" ht="12.75">
      <c r="A399" s="123"/>
      <c r="B399" s="121"/>
      <c r="C399" s="33"/>
      <c r="D399" s="33"/>
      <c r="E399" s="33"/>
      <c r="F399" s="33"/>
      <c r="G399" s="33"/>
      <c r="H399" s="33"/>
      <c r="I399" s="33"/>
      <c r="J399" s="33"/>
      <c r="K399" s="33"/>
      <c r="L399" s="33"/>
    </row>
    <row r="400" spans="1:12" ht="12.75">
      <c r="A400" s="123"/>
      <c r="B400" s="121"/>
      <c r="C400" s="33"/>
      <c r="D400" s="33"/>
      <c r="E400" s="33"/>
      <c r="F400" s="33"/>
      <c r="G400" s="33"/>
      <c r="H400" s="33"/>
      <c r="I400" s="33"/>
      <c r="J400" s="33"/>
      <c r="K400" s="33"/>
      <c r="L400" s="33"/>
    </row>
    <row r="401" spans="1:12" ht="12.75">
      <c r="A401" s="123"/>
      <c r="B401" s="121"/>
      <c r="C401" s="33"/>
      <c r="D401" s="33"/>
      <c r="E401" s="33"/>
      <c r="F401" s="33"/>
      <c r="G401" s="33"/>
      <c r="H401" s="33"/>
      <c r="I401" s="33"/>
      <c r="J401" s="33"/>
      <c r="K401" s="33"/>
      <c r="L401" s="33"/>
    </row>
    <row r="402" spans="1:12" ht="12.75">
      <c r="A402" s="123"/>
      <c r="B402" s="121"/>
      <c r="C402" s="33"/>
      <c r="D402" s="33"/>
      <c r="E402" s="33"/>
      <c r="F402" s="33"/>
      <c r="G402" s="33"/>
      <c r="H402" s="33"/>
      <c r="I402" s="33"/>
      <c r="J402" s="33"/>
      <c r="K402" s="33"/>
      <c r="L402" s="33"/>
    </row>
    <row r="403" spans="1:12" ht="12.75">
      <c r="A403" s="123"/>
      <c r="B403" s="121"/>
      <c r="C403" s="33"/>
      <c r="D403" s="33"/>
      <c r="E403" s="33"/>
      <c r="F403" s="33"/>
      <c r="G403" s="33"/>
      <c r="H403" s="33"/>
      <c r="I403" s="33"/>
      <c r="J403" s="33"/>
      <c r="K403" s="33"/>
      <c r="L403" s="33"/>
    </row>
    <row r="404" spans="1:12" ht="12.75">
      <c r="A404" s="123"/>
      <c r="B404" s="121"/>
      <c r="C404" s="33"/>
      <c r="D404" s="33"/>
      <c r="E404" s="33"/>
      <c r="F404" s="33"/>
      <c r="G404" s="33"/>
      <c r="H404" s="33"/>
      <c r="I404" s="33"/>
      <c r="J404" s="33"/>
      <c r="K404" s="33"/>
      <c r="L404" s="33"/>
    </row>
    <row r="405" spans="1:12" ht="12.75">
      <c r="A405" s="123"/>
      <c r="B405" s="121"/>
      <c r="C405" s="33"/>
      <c r="D405" s="33"/>
      <c r="E405" s="33"/>
      <c r="F405" s="33"/>
      <c r="G405" s="33"/>
      <c r="H405" s="33"/>
      <c r="I405" s="33"/>
      <c r="J405" s="33"/>
      <c r="K405" s="33"/>
      <c r="L405" s="33"/>
    </row>
    <row r="406" spans="1:12" ht="12.75">
      <c r="A406" s="123"/>
      <c r="B406" s="121"/>
      <c r="C406" s="33"/>
      <c r="D406" s="33"/>
      <c r="E406" s="33"/>
      <c r="F406" s="33"/>
      <c r="G406" s="33"/>
      <c r="H406" s="33"/>
      <c r="I406" s="33"/>
      <c r="J406" s="33"/>
      <c r="K406" s="33"/>
      <c r="L406" s="33"/>
    </row>
    <row r="407" spans="1:12" ht="12.75">
      <c r="A407" s="123"/>
      <c r="B407" s="121"/>
      <c r="C407" s="33"/>
      <c r="D407" s="33"/>
      <c r="E407" s="33"/>
      <c r="F407" s="33"/>
      <c r="G407" s="33"/>
      <c r="H407" s="33"/>
      <c r="I407" s="33"/>
      <c r="J407" s="33"/>
      <c r="K407" s="33"/>
      <c r="L407" s="33"/>
    </row>
    <row r="408" spans="1:12" ht="12.75">
      <c r="A408" s="123"/>
      <c r="B408" s="121"/>
      <c r="C408" s="33"/>
      <c r="D408" s="33"/>
      <c r="E408" s="33"/>
      <c r="F408" s="33"/>
      <c r="G408" s="33"/>
      <c r="H408" s="33"/>
      <c r="I408" s="33"/>
      <c r="J408" s="33"/>
      <c r="K408" s="33"/>
      <c r="L408" s="33"/>
    </row>
    <row r="409" spans="1:12" ht="12.75">
      <c r="A409" s="123"/>
      <c r="B409" s="121"/>
      <c r="C409" s="33"/>
      <c r="D409" s="33"/>
      <c r="E409" s="33"/>
      <c r="F409" s="33"/>
      <c r="G409" s="33"/>
      <c r="H409" s="33"/>
      <c r="I409" s="33"/>
      <c r="J409" s="33"/>
      <c r="K409" s="33"/>
      <c r="L409" s="33"/>
    </row>
    <row r="410" spans="1:12" ht="12.75">
      <c r="A410" s="123"/>
      <c r="B410" s="121"/>
      <c r="C410" s="33"/>
      <c r="D410" s="33"/>
      <c r="E410" s="33"/>
      <c r="F410" s="33"/>
      <c r="G410" s="33"/>
      <c r="H410" s="33"/>
      <c r="I410" s="33"/>
      <c r="J410" s="33"/>
      <c r="K410" s="33"/>
      <c r="L410" s="33"/>
    </row>
    <row r="411" spans="1:12" ht="12.75">
      <c r="A411" s="123"/>
      <c r="B411" s="121"/>
      <c r="C411" s="33"/>
      <c r="D411" s="33"/>
      <c r="E411" s="33"/>
      <c r="F411" s="33"/>
      <c r="G411" s="33"/>
      <c r="H411" s="33"/>
      <c r="I411" s="33"/>
      <c r="J411" s="33"/>
      <c r="K411" s="33"/>
      <c r="L411" s="33"/>
    </row>
    <row r="412" spans="1:12" ht="12.75">
      <c r="A412" s="123"/>
      <c r="B412" s="121"/>
      <c r="C412" s="33"/>
      <c r="D412" s="33"/>
      <c r="E412" s="33"/>
      <c r="F412" s="33"/>
      <c r="G412" s="33"/>
      <c r="H412" s="33"/>
      <c r="I412" s="33"/>
      <c r="J412" s="33"/>
      <c r="K412" s="33"/>
      <c r="L412" s="33"/>
    </row>
    <row r="413" spans="1:12" ht="12.75">
      <c r="A413" s="123"/>
      <c r="B413" s="121"/>
      <c r="C413" s="33"/>
      <c r="D413" s="33"/>
      <c r="E413" s="33"/>
      <c r="F413" s="33"/>
      <c r="G413" s="33"/>
      <c r="H413" s="33"/>
      <c r="I413" s="33"/>
      <c r="J413" s="33"/>
      <c r="K413" s="33"/>
      <c r="L413" s="33"/>
    </row>
    <row r="414" spans="1:12" ht="12.75">
      <c r="A414" s="123"/>
      <c r="B414" s="121"/>
      <c r="C414" s="33"/>
      <c r="D414" s="33"/>
      <c r="E414" s="33"/>
      <c r="F414" s="33"/>
      <c r="G414" s="33"/>
      <c r="H414" s="33"/>
      <c r="I414" s="33"/>
      <c r="J414" s="33"/>
      <c r="K414" s="33"/>
      <c r="L414" s="33"/>
    </row>
    <row r="415" spans="1:12" ht="12.75">
      <c r="A415" s="123"/>
      <c r="B415" s="121"/>
      <c r="C415" s="33"/>
      <c r="D415" s="33"/>
      <c r="E415" s="33"/>
      <c r="F415" s="33"/>
      <c r="G415" s="33"/>
      <c r="H415" s="33"/>
      <c r="I415" s="33"/>
      <c r="J415" s="33"/>
      <c r="K415" s="33"/>
      <c r="L415" s="33"/>
    </row>
    <row r="416" spans="1:12" ht="12.75">
      <c r="A416" s="123"/>
      <c r="B416" s="121"/>
      <c r="C416" s="33"/>
      <c r="D416" s="33"/>
      <c r="E416" s="33"/>
      <c r="F416" s="33"/>
      <c r="G416" s="33"/>
      <c r="H416" s="33"/>
      <c r="I416" s="33"/>
      <c r="J416" s="33"/>
      <c r="K416" s="33"/>
      <c r="L416" s="33"/>
    </row>
    <row r="417" spans="1:12" ht="12.75">
      <c r="A417" s="123"/>
      <c r="B417" s="121"/>
      <c r="C417" s="33"/>
      <c r="D417" s="33"/>
      <c r="E417" s="33"/>
      <c r="F417" s="33"/>
      <c r="G417" s="33"/>
      <c r="H417" s="33"/>
      <c r="I417" s="33"/>
      <c r="J417" s="33"/>
      <c r="K417" s="33"/>
      <c r="L417" s="33"/>
    </row>
    <row r="418" spans="1:12" ht="12.75">
      <c r="A418" s="123"/>
      <c r="B418" s="121"/>
      <c r="C418" s="33"/>
      <c r="D418" s="33"/>
      <c r="E418" s="33"/>
      <c r="F418" s="33"/>
      <c r="G418" s="33"/>
      <c r="H418" s="33"/>
      <c r="I418" s="33"/>
      <c r="J418" s="33"/>
      <c r="K418" s="33"/>
      <c r="L418" s="33"/>
    </row>
    <row r="419" spans="1:12" ht="12.75">
      <c r="A419" s="123"/>
      <c r="B419" s="121"/>
      <c r="C419" s="33"/>
      <c r="D419" s="33"/>
      <c r="E419" s="33"/>
      <c r="F419" s="33"/>
      <c r="G419" s="33"/>
      <c r="H419" s="33"/>
      <c r="I419" s="33"/>
      <c r="J419" s="33"/>
      <c r="K419" s="33"/>
      <c r="L419" s="33"/>
    </row>
    <row r="420" spans="1:12" ht="12.75">
      <c r="A420" s="123"/>
      <c r="B420" s="121"/>
      <c r="C420" s="33"/>
      <c r="D420" s="33"/>
      <c r="E420" s="33"/>
      <c r="F420" s="33"/>
      <c r="G420" s="33"/>
      <c r="H420" s="33"/>
      <c r="I420" s="33"/>
      <c r="J420" s="33"/>
      <c r="K420" s="33"/>
      <c r="L420" s="33"/>
    </row>
    <row r="421" spans="1:12" ht="12.75">
      <c r="A421" s="123"/>
      <c r="B421" s="121"/>
      <c r="C421" s="33"/>
      <c r="D421" s="33"/>
      <c r="E421" s="33"/>
      <c r="F421" s="33"/>
      <c r="G421" s="33"/>
      <c r="H421" s="33"/>
      <c r="I421" s="33"/>
      <c r="J421" s="33"/>
      <c r="K421" s="33"/>
      <c r="L421" s="33"/>
    </row>
    <row r="422" spans="1:12" ht="12.75">
      <c r="A422" s="123"/>
      <c r="B422" s="121"/>
      <c r="C422" s="33"/>
      <c r="D422" s="33"/>
      <c r="E422" s="33"/>
      <c r="F422" s="33"/>
      <c r="G422" s="33"/>
      <c r="H422" s="33"/>
      <c r="I422" s="33"/>
      <c r="J422" s="33"/>
      <c r="K422" s="33"/>
      <c r="L422" s="33"/>
    </row>
    <row r="423" spans="1:12" ht="12.75">
      <c r="A423" s="123"/>
      <c r="B423" s="121"/>
      <c r="C423" s="33"/>
      <c r="D423" s="33"/>
      <c r="E423" s="33"/>
      <c r="F423" s="33"/>
      <c r="G423" s="33"/>
      <c r="H423" s="33"/>
      <c r="I423" s="33"/>
      <c r="J423" s="33"/>
      <c r="K423" s="33"/>
      <c r="L423" s="33"/>
    </row>
    <row r="424" spans="1:12" ht="12.75">
      <c r="A424" s="123"/>
      <c r="B424" s="121"/>
      <c r="C424" s="33"/>
      <c r="D424" s="33"/>
      <c r="E424" s="33"/>
      <c r="F424" s="33"/>
      <c r="G424" s="33"/>
      <c r="H424" s="33"/>
      <c r="I424" s="33"/>
      <c r="J424" s="33"/>
      <c r="K424" s="33"/>
      <c r="L424" s="33"/>
    </row>
    <row r="425" spans="1:12" ht="12.75">
      <c r="A425" s="123"/>
      <c r="B425" s="121"/>
      <c r="C425" s="33"/>
      <c r="D425" s="33"/>
      <c r="E425" s="33"/>
      <c r="F425" s="33"/>
      <c r="G425" s="33"/>
      <c r="H425" s="33"/>
      <c r="I425" s="33"/>
      <c r="J425" s="33"/>
      <c r="K425" s="33"/>
      <c r="L425" s="33"/>
    </row>
    <row r="426" spans="1:12" ht="12.75">
      <c r="A426" s="123"/>
      <c r="B426" s="121"/>
      <c r="C426" s="33"/>
      <c r="D426" s="33"/>
      <c r="E426" s="33"/>
      <c r="F426" s="33"/>
      <c r="G426" s="33"/>
      <c r="H426" s="33"/>
      <c r="I426" s="33"/>
      <c r="J426" s="33"/>
      <c r="K426" s="33"/>
      <c r="L426" s="33"/>
    </row>
    <row r="427" spans="1:12" ht="12.75">
      <c r="A427" s="123"/>
      <c r="B427" s="121"/>
      <c r="C427" s="33"/>
      <c r="D427" s="33"/>
      <c r="E427" s="33"/>
      <c r="F427" s="33"/>
      <c r="G427" s="33"/>
      <c r="H427" s="33"/>
      <c r="I427" s="33"/>
      <c r="J427" s="33"/>
      <c r="K427" s="33"/>
      <c r="L427" s="33"/>
    </row>
    <row r="428" spans="1:12" ht="12.75">
      <c r="A428" s="123"/>
      <c r="B428" s="121"/>
      <c r="C428" s="33"/>
      <c r="D428" s="33"/>
      <c r="E428" s="33"/>
      <c r="F428" s="33"/>
      <c r="G428" s="33"/>
      <c r="H428" s="33"/>
      <c r="I428" s="33"/>
      <c r="J428" s="33"/>
      <c r="K428" s="33"/>
      <c r="L428" s="33"/>
    </row>
    <row r="429" spans="1:12" ht="12.75">
      <c r="A429" s="123"/>
      <c r="B429" s="121"/>
      <c r="C429" s="33"/>
      <c r="D429" s="33"/>
      <c r="E429" s="33"/>
      <c r="F429" s="33"/>
      <c r="G429" s="33"/>
      <c r="H429" s="33"/>
      <c r="I429" s="33"/>
      <c r="J429" s="33"/>
      <c r="K429" s="33"/>
      <c r="L429" s="33"/>
    </row>
    <row r="430" spans="1:12" ht="12.75">
      <c r="A430" s="123"/>
      <c r="B430" s="121"/>
      <c r="C430" s="33"/>
      <c r="D430" s="33"/>
      <c r="E430" s="33"/>
      <c r="F430" s="33"/>
      <c r="G430" s="33"/>
      <c r="H430" s="33"/>
      <c r="I430" s="33"/>
      <c r="J430" s="33"/>
      <c r="K430" s="33"/>
      <c r="L430" s="33"/>
    </row>
    <row r="431" spans="1:12" ht="12.75">
      <c r="A431" s="123"/>
      <c r="B431" s="121"/>
      <c r="C431" s="33"/>
      <c r="D431" s="33"/>
      <c r="E431" s="33"/>
      <c r="F431" s="33"/>
      <c r="G431" s="33"/>
      <c r="H431" s="33"/>
      <c r="I431" s="33"/>
      <c r="J431" s="33"/>
      <c r="K431" s="33"/>
      <c r="L431" s="33"/>
    </row>
    <row r="432" spans="1:12" ht="12.75">
      <c r="A432" s="123"/>
      <c r="B432" s="121"/>
      <c r="C432" s="33"/>
      <c r="D432" s="33"/>
      <c r="E432" s="33"/>
      <c r="F432" s="33"/>
      <c r="G432" s="33"/>
      <c r="H432" s="33"/>
      <c r="I432" s="33"/>
      <c r="J432" s="33"/>
      <c r="K432" s="33"/>
      <c r="L432" s="33"/>
    </row>
    <row r="433" spans="1:12" ht="12.75">
      <c r="A433" s="123"/>
      <c r="B433" s="121"/>
      <c r="C433" s="33"/>
      <c r="D433" s="33"/>
      <c r="E433" s="33"/>
      <c r="F433" s="33"/>
      <c r="G433" s="33"/>
      <c r="H433" s="33"/>
      <c r="I433" s="33"/>
      <c r="J433" s="33"/>
      <c r="K433" s="33"/>
      <c r="L433" s="33"/>
    </row>
    <row r="434" spans="1:12" ht="12.75">
      <c r="A434" s="123"/>
      <c r="B434" s="121"/>
      <c r="C434" s="33"/>
      <c r="D434" s="33"/>
      <c r="E434" s="33"/>
      <c r="F434" s="33"/>
      <c r="G434" s="33"/>
      <c r="H434" s="33"/>
      <c r="I434" s="33"/>
      <c r="J434" s="33"/>
      <c r="K434" s="33"/>
      <c r="L434" s="33"/>
    </row>
    <row r="435" spans="1:12" ht="12.75">
      <c r="A435" s="123"/>
      <c r="B435" s="121"/>
      <c r="C435" s="33"/>
      <c r="D435" s="33"/>
      <c r="E435" s="33"/>
      <c r="F435" s="33"/>
      <c r="G435" s="33"/>
      <c r="H435" s="33"/>
      <c r="I435" s="33"/>
      <c r="J435" s="33"/>
      <c r="K435" s="33"/>
      <c r="L435" s="33"/>
    </row>
    <row r="436" spans="1:12" ht="12.75">
      <c r="A436" s="123"/>
      <c r="B436" s="121"/>
      <c r="C436" s="33"/>
      <c r="D436" s="33"/>
      <c r="E436" s="33"/>
      <c r="F436" s="33"/>
      <c r="G436" s="33"/>
      <c r="H436" s="33"/>
      <c r="I436" s="33"/>
      <c r="J436" s="33"/>
      <c r="K436" s="33"/>
      <c r="L436" s="33"/>
    </row>
    <row r="437" spans="1:12" ht="12.75">
      <c r="A437" s="123"/>
      <c r="B437" s="121"/>
      <c r="C437" s="33"/>
      <c r="D437" s="33"/>
      <c r="E437" s="33"/>
      <c r="F437" s="33"/>
      <c r="G437" s="33"/>
      <c r="H437" s="33"/>
      <c r="I437" s="33"/>
      <c r="J437" s="33"/>
      <c r="K437" s="33"/>
      <c r="L437" s="33"/>
    </row>
    <row r="438" spans="1:12" ht="12.75">
      <c r="A438" s="123"/>
      <c r="B438" s="121"/>
      <c r="C438" s="33"/>
      <c r="D438" s="33"/>
      <c r="E438" s="33"/>
      <c r="F438" s="33"/>
      <c r="G438" s="33"/>
      <c r="H438" s="33"/>
      <c r="I438" s="33"/>
      <c r="J438" s="33"/>
      <c r="K438" s="33"/>
      <c r="L438" s="33"/>
    </row>
    <row r="439" spans="1:12" ht="12.75">
      <c r="A439" s="123"/>
      <c r="B439" s="121"/>
      <c r="C439" s="33"/>
      <c r="D439" s="33"/>
      <c r="E439" s="33"/>
      <c r="F439" s="33"/>
      <c r="G439" s="33"/>
      <c r="H439" s="33"/>
      <c r="I439" s="33"/>
      <c r="J439" s="33"/>
      <c r="K439" s="33"/>
      <c r="L439" s="33"/>
    </row>
    <row r="440" spans="1:12" ht="12.75">
      <c r="A440" s="123"/>
      <c r="B440" s="121"/>
      <c r="C440" s="33"/>
      <c r="D440" s="33"/>
      <c r="E440" s="33"/>
      <c r="F440" s="33"/>
      <c r="G440" s="33"/>
      <c r="H440" s="33"/>
      <c r="I440" s="33"/>
      <c r="J440" s="33"/>
      <c r="K440" s="33"/>
      <c r="L440" s="33"/>
    </row>
    <row r="441" spans="1:12" ht="12.75">
      <c r="A441" s="123"/>
      <c r="B441" s="121"/>
      <c r="C441" s="33"/>
      <c r="D441" s="33"/>
      <c r="E441" s="33"/>
      <c r="F441" s="33"/>
      <c r="G441" s="33"/>
      <c r="H441" s="33"/>
      <c r="I441" s="33"/>
      <c r="J441" s="33"/>
      <c r="K441" s="33"/>
      <c r="L441" s="33"/>
    </row>
    <row r="442" spans="1:12" ht="12.75">
      <c r="A442" s="123"/>
      <c r="B442" s="121"/>
      <c r="C442" s="33"/>
      <c r="D442" s="33"/>
      <c r="E442" s="33"/>
      <c r="F442" s="33"/>
      <c r="G442" s="33"/>
      <c r="H442" s="33"/>
      <c r="I442" s="33"/>
      <c r="J442" s="33"/>
      <c r="K442" s="33"/>
      <c r="L442" s="33"/>
    </row>
    <row r="443" spans="1:12" ht="12.75">
      <c r="A443" s="123"/>
      <c r="B443" s="121"/>
      <c r="C443" s="33"/>
      <c r="D443" s="33"/>
      <c r="E443" s="33"/>
      <c r="F443" s="33"/>
      <c r="G443" s="33"/>
      <c r="H443" s="33"/>
      <c r="I443" s="33"/>
      <c r="J443" s="33"/>
      <c r="K443" s="33"/>
      <c r="L443" s="33"/>
    </row>
    <row r="444" spans="1:12" ht="12.75">
      <c r="A444" s="123"/>
      <c r="B444" s="121"/>
      <c r="C444" s="33"/>
      <c r="D444" s="33"/>
      <c r="E444" s="33"/>
      <c r="F444" s="33"/>
      <c r="G444" s="33"/>
      <c r="H444" s="33"/>
      <c r="I444" s="33"/>
      <c r="J444" s="33"/>
      <c r="K444" s="33"/>
      <c r="L444" s="33"/>
    </row>
    <row r="445" spans="1:12" ht="12.75">
      <c r="A445" s="123"/>
      <c r="B445" s="121"/>
      <c r="C445" s="33"/>
      <c r="D445" s="33"/>
      <c r="E445" s="33"/>
      <c r="F445" s="33"/>
      <c r="G445" s="33"/>
      <c r="H445" s="33"/>
      <c r="I445" s="33"/>
      <c r="J445" s="33"/>
      <c r="K445" s="33"/>
      <c r="L445" s="33"/>
    </row>
    <row r="446" spans="1:12" ht="12.75">
      <c r="A446" s="123"/>
      <c r="B446" s="121"/>
      <c r="C446" s="33"/>
      <c r="D446" s="33"/>
      <c r="E446" s="33"/>
      <c r="F446" s="33"/>
      <c r="G446" s="33"/>
      <c r="H446" s="33"/>
      <c r="I446" s="33"/>
      <c r="J446" s="33"/>
      <c r="K446" s="33"/>
      <c r="L446" s="33"/>
    </row>
    <row r="447" spans="1:12" ht="12.75">
      <c r="A447" s="123"/>
      <c r="B447" s="121"/>
      <c r="C447" s="33"/>
      <c r="D447" s="33"/>
      <c r="E447" s="33"/>
      <c r="F447" s="33"/>
      <c r="G447" s="33"/>
      <c r="H447" s="33"/>
      <c r="I447" s="33"/>
      <c r="J447" s="33"/>
      <c r="K447" s="33"/>
      <c r="L447" s="33"/>
    </row>
    <row r="448" spans="1:12" ht="12.75">
      <c r="A448" s="123"/>
      <c r="B448" s="121"/>
      <c r="C448" s="33"/>
      <c r="D448" s="33"/>
      <c r="E448" s="33"/>
      <c r="F448" s="33"/>
      <c r="G448" s="33"/>
      <c r="H448" s="33"/>
      <c r="I448" s="33"/>
      <c r="J448" s="33"/>
      <c r="K448" s="33"/>
      <c r="L448" s="33"/>
    </row>
    <row r="449" spans="1:12" ht="12.75">
      <c r="A449" s="123"/>
      <c r="B449" s="121"/>
      <c r="C449" s="33"/>
      <c r="D449" s="33"/>
      <c r="E449" s="33"/>
      <c r="F449" s="33"/>
      <c r="G449" s="33"/>
      <c r="H449" s="33"/>
      <c r="I449" s="33"/>
      <c r="J449" s="33"/>
      <c r="K449" s="33"/>
      <c r="L449" s="33"/>
    </row>
    <row r="450" spans="1:12" ht="12.75">
      <c r="A450" s="123"/>
      <c r="B450" s="121"/>
      <c r="C450" s="33"/>
      <c r="D450" s="33"/>
      <c r="E450" s="33"/>
      <c r="F450" s="33"/>
      <c r="G450" s="33"/>
      <c r="H450" s="33"/>
      <c r="I450" s="33"/>
      <c r="J450" s="33"/>
      <c r="K450" s="33"/>
      <c r="L450" s="33"/>
    </row>
    <row r="451" spans="1:12" ht="12.75">
      <c r="A451" s="123"/>
      <c r="B451" s="121"/>
      <c r="C451" s="33"/>
      <c r="D451" s="33"/>
      <c r="E451" s="33"/>
      <c r="F451" s="33"/>
      <c r="G451" s="33"/>
      <c r="H451" s="33"/>
      <c r="I451" s="33"/>
      <c r="J451" s="33"/>
      <c r="K451" s="33"/>
      <c r="L451" s="33"/>
    </row>
    <row r="452" spans="1:12" ht="12.75">
      <c r="A452" s="123"/>
      <c r="B452" s="121"/>
      <c r="C452" s="33"/>
      <c r="D452" s="33"/>
      <c r="E452" s="33"/>
      <c r="F452" s="33"/>
      <c r="G452" s="33"/>
      <c r="H452" s="33"/>
      <c r="I452" s="33"/>
      <c r="J452" s="33"/>
      <c r="K452" s="33"/>
      <c r="L452" s="33"/>
    </row>
    <row r="453" spans="1:12" ht="12.75">
      <c r="A453" s="123"/>
      <c r="B453" s="121"/>
      <c r="C453" s="33"/>
      <c r="D453" s="33"/>
      <c r="E453" s="33"/>
      <c r="F453" s="33"/>
      <c r="G453" s="33"/>
      <c r="H453" s="33"/>
      <c r="I453" s="33"/>
      <c r="J453" s="33"/>
      <c r="K453" s="33"/>
      <c r="L453" s="33"/>
    </row>
    <row r="454" spans="1:12" ht="12.75">
      <c r="A454" s="123"/>
      <c r="B454" s="121"/>
      <c r="C454" s="33"/>
      <c r="D454" s="33"/>
      <c r="E454" s="33"/>
      <c r="F454" s="33"/>
      <c r="G454" s="33"/>
      <c r="H454" s="33"/>
      <c r="I454" s="33"/>
      <c r="J454" s="33"/>
      <c r="K454" s="33"/>
      <c r="L454" s="33"/>
    </row>
    <row r="455" spans="1:12" ht="12.75">
      <c r="A455" s="123"/>
      <c r="B455" s="121"/>
      <c r="C455" s="33"/>
      <c r="D455" s="33"/>
      <c r="E455" s="33"/>
      <c r="F455" s="33"/>
      <c r="G455" s="33"/>
      <c r="H455" s="33"/>
      <c r="I455" s="33"/>
      <c r="J455" s="33"/>
      <c r="K455" s="33"/>
      <c r="L455" s="33"/>
    </row>
    <row r="456" spans="1:12" ht="12.75">
      <c r="A456" s="123"/>
      <c r="B456" s="121"/>
      <c r="C456" s="33"/>
      <c r="D456" s="33"/>
      <c r="E456" s="33"/>
      <c r="F456" s="33"/>
      <c r="G456" s="33"/>
      <c r="H456" s="33"/>
      <c r="I456" s="33"/>
      <c r="J456" s="33"/>
      <c r="K456" s="33"/>
      <c r="L456" s="33"/>
    </row>
    <row r="457" spans="1:12" ht="12.75">
      <c r="A457" s="123"/>
      <c r="B457" s="121"/>
      <c r="C457" s="33"/>
      <c r="D457" s="33"/>
      <c r="E457" s="33"/>
      <c r="F457" s="33"/>
      <c r="G457" s="33"/>
      <c r="H457" s="33"/>
      <c r="I457" s="33"/>
      <c r="J457" s="33"/>
      <c r="K457" s="33"/>
      <c r="L457" s="33"/>
    </row>
    <row r="458" spans="1:12" ht="12.75">
      <c r="A458" s="123"/>
      <c r="B458" s="121"/>
      <c r="C458" s="33"/>
      <c r="D458" s="33"/>
      <c r="E458" s="33"/>
      <c r="F458" s="33"/>
      <c r="G458" s="33"/>
      <c r="H458" s="33"/>
      <c r="I458" s="33"/>
      <c r="J458" s="33"/>
      <c r="K458" s="33"/>
      <c r="L458" s="33"/>
    </row>
    <row r="459" spans="1:12" ht="12.75">
      <c r="A459" s="123"/>
      <c r="B459" s="121"/>
      <c r="C459" s="33"/>
      <c r="D459" s="33"/>
      <c r="E459" s="33"/>
      <c r="F459" s="33"/>
      <c r="G459" s="33"/>
      <c r="H459" s="33"/>
      <c r="I459" s="33"/>
      <c r="J459" s="33"/>
      <c r="K459" s="33"/>
      <c r="L459" s="33"/>
    </row>
    <row r="460" spans="1:12" ht="12.75">
      <c r="A460" s="123"/>
      <c r="B460" s="121"/>
      <c r="C460" s="33"/>
      <c r="D460" s="33"/>
      <c r="E460" s="33"/>
      <c r="F460" s="33"/>
      <c r="G460" s="33"/>
      <c r="H460" s="33"/>
      <c r="I460" s="33"/>
      <c r="J460" s="33"/>
      <c r="K460" s="33"/>
      <c r="L460" s="33"/>
    </row>
    <row r="461" spans="1:12" ht="12.75">
      <c r="A461" s="123"/>
      <c r="B461" s="121"/>
      <c r="C461" s="33"/>
      <c r="D461" s="33"/>
      <c r="E461" s="33"/>
      <c r="F461" s="33"/>
      <c r="G461" s="33"/>
      <c r="H461" s="33"/>
      <c r="I461" s="33"/>
      <c r="J461" s="33"/>
      <c r="K461" s="33"/>
      <c r="L461" s="33"/>
    </row>
    <row r="462" spans="1:12" ht="12.75">
      <c r="A462" s="123"/>
      <c r="B462" s="121"/>
      <c r="C462" s="33"/>
      <c r="D462" s="33"/>
      <c r="E462" s="33"/>
      <c r="F462" s="33"/>
      <c r="G462" s="33"/>
      <c r="H462" s="33"/>
      <c r="I462" s="33"/>
      <c r="J462" s="33"/>
      <c r="K462" s="33"/>
      <c r="L462" s="33"/>
    </row>
    <row r="463" spans="1:12" ht="12.75">
      <c r="A463" s="123"/>
      <c r="B463" s="121"/>
      <c r="C463" s="33"/>
      <c r="D463" s="33"/>
      <c r="E463" s="33"/>
      <c r="F463" s="33"/>
      <c r="G463" s="33"/>
      <c r="H463" s="33"/>
      <c r="I463" s="33"/>
      <c r="J463" s="33"/>
      <c r="K463" s="33"/>
      <c r="L463" s="33"/>
    </row>
    <row r="464" spans="1:12" ht="12.75">
      <c r="A464" s="123"/>
      <c r="B464" s="121"/>
      <c r="C464" s="33"/>
      <c r="D464" s="33"/>
      <c r="E464" s="33"/>
      <c r="F464" s="33"/>
      <c r="G464" s="33"/>
      <c r="H464" s="33"/>
      <c r="I464" s="33"/>
      <c r="J464" s="33"/>
      <c r="K464" s="33"/>
      <c r="L464" s="33"/>
    </row>
    <row r="465" spans="1:12" ht="12.75">
      <c r="A465" s="123"/>
      <c r="B465" s="121"/>
      <c r="C465" s="33"/>
      <c r="D465" s="33"/>
      <c r="E465" s="33"/>
      <c r="F465" s="33"/>
      <c r="G465" s="33"/>
      <c r="H465" s="33"/>
      <c r="I465" s="33"/>
      <c r="J465" s="33"/>
      <c r="K465" s="33"/>
      <c r="L465" s="33"/>
    </row>
    <row r="466" spans="1:12" ht="12.75">
      <c r="A466" s="123"/>
      <c r="B466" s="121"/>
      <c r="C466" s="33"/>
      <c r="D466" s="33"/>
      <c r="E466" s="33"/>
      <c r="F466" s="33"/>
      <c r="G466" s="33"/>
      <c r="H466" s="33"/>
      <c r="I466" s="33"/>
      <c r="J466" s="33"/>
      <c r="K466" s="33"/>
      <c r="L466" s="33"/>
    </row>
    <row r="467" spans="1:12" ht="12.75">
      <c r="A467" s="123"/>
      <c r="B467" s="121"/>
      <c r="C467" s="33"/>
      <c r="D467" s="33"/>
      <c r="E467" s="33"/>
      <c r="F467" s="33"/>
      <c r="G467" s="33"/>
      <c r="H467" s="33"/>
      <c r="I467" s="33"/>
      <c r="J467" s="33"/>
      <c r="K467" s="33"/>
      <c r="L467" s="33"/>
    </row>
    <row r="468" spans="1:12" ht="12.75">
      <c r="A468" s="123"/>
      <c r="B468" s="121"/>
      <c r="C468" s="33"/>
      <c r="D468" s="33"/>
      <c r="E468" s="33"/>
      <c r="F468" s="33"/>
      <c r="G468" s="33"/>
      <c r="H468" s="33"/>
      <c r="I468" s="33"/>
      <c r="J468" s="33"/>
      <c r="K468" s="33"/>
      <c r="L468" s="33"/>
    </row>
    <row r="469" spans="1:12" ht="12.75">
      <c r="A469" s="123"/>
      <c r="B469" s="121"/>
      <c r="C469" s="33"/>
      <c r="D469" s="33"/>
      <c r="E469" s="33"/>
      <c r="F469" s="33"/>
      <c r="G469" s="33"/>
      <c r="H469" s="33"/>
      <c r="I469" s="33"/>
      <c r="J469" s="33"/>
      <c r="K469" s="33"/>
      <c r="L469" s="33"/>
    </row>
    <row r="470" spans="1:12" ht="12.75">
      <c r="A470" s="123"/>
      <c r="B470" s="121"/>
      <c r="C470" s="33"/>
      <c r="D470" s="33"/>
      <c r="E470" s="33"/>
      <c r="F470" s="33"/>
      <c r="G470" s="33"/>
      <c r="H470" s="33"/>
      <c r="I470" s="33"/>
      <c r="J470" s="33"/>
      <c r="K470" s="33"/>
      <c r="L470" s="33"/>
    </row>
    <row r="471" spans="1:12" ht="12.75">
      <c r="A471" s="123"/>
      <c r="B471" s="121"/>
      <c r="C471" s="33"/>
      <c r="D471" s="33"/>
      <c r="E471" s="33"/>
      <c r="F471" s="33"/>
      <c r="G471" s="33"/>
      <c r="H471" s="33"/>
      <c r="I471" s="33"/>
      <c r="J471" s="33"/>
      <c r="K471" s="33"/>
      <c r="L471" s="33"/>
    </row>
    <row r="472" spans="1:12" ht="12.75">
      <c r="A472" s="123"/>
      <c r="B472" s="121"/>
      <c r="C472" s="33"/>
      <c r="D472" s="33"/>
      <c r="E472" s="33"/>
      <c r="F472" s="33"/>
      <c r="G472" s="33"/>
      <c r="H472" s="33"/>
      <c r="I472" s="33"/>
      <c r="J472" s="33"/>
      <c r="K472" s="33"/>
      <c r="L472" s="33"/>
    </row>
    <row r="473" spans="1:12" ht="12.75">
      <c r="A473" s="123"/>
      <c r="B473" s="121"/>
      <c r="C473" s="33"/>
      <c r="D473" s="33"/>
      <c r="E473" s="33"/>
      <c r="F473" s="33"/>
      <c r="G473" s="33"/>
      <c r="H473" s="33"/>
      <c r="I473" s="33"/>
      <c r="J473" s="33"/>
      <c r="K473" s="33"/>
      <c r="L473" s="33"/>
    </row>
    <row r="474" spans="1:12" ht="12.75">
      <c r="A474" s="123"/>
      <c r="B474" s="121"/>
      <c r="C474" s="33"/>
      <c r="D474" s="33"/>
      <c r="E474" s="33"/>
      <c r="F474" s="33"/>
      <c r="G474" s="33"/>
      <c r="H474" s="33"/>
      <c r="I474" s="33"/>
      <c r="J474" s="33"/>
      <c r="K474" s="33"/>
      <c r="L474" s="33"/>
    </row>
    <row r="475" spans="1:12" ht="12.75">
      <c r="A475" s="123"/>
      <c r="B475" s="121"/>
      <c r="C475" s="33"/>
      <c r="D475" s="33"/>
      <c r="E475" s="33"/>
      <c r="F475" s="33"/>
      <c r="G475" s="33"/>
      <c r="H475" s="33"/>
      <c r="I475" s="33"/>
      <c r="J475" s="33"/>
      <c r="K475" s="33"/>
      <c r="L475" s="33"/>
    </row>
    <row r="476" spans="1:12" ht="12.75">
      <c r="A476" s="123"/>
      <c r="B476" s="121"/>
      <c r="C476" s="33"/>
      <c r="D476" s="33"/>
      <c r="E476" s="33"/>
      <c r="F476" s="33"/>
      <c r="G476" s="33"/>
      <c r="H476" s="33"/>
      <c r="I476" s="33"/>
      <c r="J476" s="33"/>
      <c r="K476" s="33"/>
      <c r="L476" s="33"/>
    </row>
    <row r="477" spans="1:12" ht="12.75">
      <c r="A477" s="123"/>
      <c r="B477" s="121"/>
      <c r="C477" s="33"/>
      <c r="D477" s="33"/>
      <c r="E477" s="33"/>
      <c r="F477" s="33"/>
      <c r="G477" s="33"/>
      <c r="H477" s="33"/>
      <c r="I477" s="33"/>
      <c r="J477" s="33"/>
      <c r="K477" s="33"/>
      <c r="L477" s="33"/>
    </row>
    <row r="478" spans="1:12" ht="12.75">
      <c r="A478" s="123"/>
      <c r="B478" s="121"/>
      <c r="C478" s="33"/>
      <c r="D478" s="33"/>
      <c r="E478" s="33"/>
      <c r="F478" s="33"/>
      <c r="G478" s="33"/>
      <c r="H478" s="33"/>
      <c r="I478" s="33"/>
      <c r="J478" s="33"/>
      <c r="K478" s="33"/>
      <c r="L478" s="33"/>
    </row>
    <row r="479" spans="1:12" ht="12.75">
      <c r="A479" s="123"/>
      <c r="B479" s="121"/>
      <c r="C479" s="33"/>
      <c r="D479" s="33"/>
      <c r="E479" s="33"/>
      <c r="F479" s="33"/>
      <c r="G479" s="33"/>
      <c r="H479" s="33"/>
      <c r="I479" s="33"/>
      <c r="J479" s="33"/>
      <c r="K479" s="33"/>
      <c r="L479" s="33"/>
    </row>
    <row r="480" spans="1:12" ht="12.75">
      <c r="A480" s="123"/>
      <c r="B480" s="121"/>
      <c r="C480" s="33"/>
      <c r="D480" s="33"/>
      <c r="E480" s="33"/>
      <c r="F480" s="33"/>
      <c r="G480" s="33"/>
      <c r="H480" s="33"/>
      <c r="I480" s="33"/>
      <c r="J480" s="33"/>
      <c r="K480" s="33"/>
      <c r="L480" s="33"/>
    </row>
    <row r="481" spans="1:12" ht="12.75">
      <c r="A481" s="123"/>
      <c r="B481" s="121"/>
      <c r="C481" s="33"/>
      <c r="D481" s="33"/>
      <c r="E481" s="33"/>
      <c r="F481" s="33"/>
      <c r="G481" s="33"/>
      <c r="H481" s="33"/>
      <c r="I481" s="33"/>
      <c r="J481" s="33"/>
      <c r="K481" s="33"/>
      <c r="L481" s="33"/>
    </row>
    <row r="482" spans="1:12" ht="12.75">
      <c r="A482" s="123"/>
      <c r="B482" s="121"/>
      <c r="C482" s="33"/>
      <c r="D482" s="33"/>
      <c r="E482" s="33"/>
      <c r="F482" s="33"/>
      <c r="G482" s="33"/>
      <c r="H482" s="33"/>
      <c r="I482" s="33"/>
      <c r="J482" s="33"/>
      <c r="K482" s="33"/>
      <c r="L482" s="33"/>
    </row>
    <row r="483" spans="1:12" ht="12.75">
      <c r="A483" s="123"/>
      <c r="B483" s="121"/>
      <c r="C483" s="33"/>
      <c r="D483" s="33"/>
      <c r="E483" s="33"/>
      <c r="F483" s="33"/>
      <c r="G483" s="33"/>
      <c r="H483" s="33"/>
      <c r="I483" s="33"/>
      <c r="J483" s="33"/>
      <c r="K483" s="33"/>
      <c r="L483" s="33"/>
    </row>
    <row r="484" spans="1:12" ht="12.75">
      <c r="A484" s="123"/>
      <c r="B484" s="121"/>
      <c r="C484" s="33"/>
      <c r="D484" s="33"/>
      <c r="E484" s="33"/>
      <c r="F484" s="33"/>
      <c r="G484" s="33"/>
      <c r="H484" s="33"/>
      <c r="I484" s="33"/>
      <c r="J484" s="33"/>
      <c r="K484" s="33"/>
      <c r="L484" s="33"/>
    </row>
    <row r="485" spans="1:12" ht="12.75">
      <c r="A485" s="123"/>
      <c r="B485" s="121"/>
      <c r="C485" s="33"/>
      <c r="D485" s="33"/>
      <c r="E485" s="33"/>
      <c r="F485" s="33"/>
      <c r="G485" s="33"/>
      <c r="H485" s="33"/>
      <c r="I485" s="33"/>
      <c r="J485" s="33"/>
      <c r="K485" s="33"/>
      <c r="L485" s="33"/>
    </row>
    <row r="486" spans="1:12" ht="12.75">
      <c r="A486" s="123"/>
      <c r="B486" s="121"/>
      <c r="C486" s="33"/>
      <c r="D486" s="33"/>
      <c r="E486" s="33"/>
      <c r="F486" s="33"/>
      <c r="G486" s="33"/>
      <c r="H486" s="33"/>
      <c r="I486" s="33"/>
      <c r="J486" s="33"/>
      <c r="K486" s="33"/>
      <c r="L486" s="33"/>
    </row>
    <row r="487" spans="1:12" ht="12.75">
      <c r="A487" s="123"/>
      <c r="B487" s="121"/>
      <c r="C487" s="33"/>
      <c r="D487" s="33"/>
      <c r="E487" s="33"/>
      <c r="F487" s="33"/>
      <c r="G487" s="33"/>
      <c r="H487" s="33"/>
      <c r="I487" s="33"/>
      <c r="J487" s="33"/>
      <c r="K487" s="33"/>
      <c r="L487" s="33"/>
    </row>
    <row r="488" spans="1:12" ht="12.75">
      <c r="A488" s="123"/>
      <c r="B488" s="121"/>
      <c r="C488" s="33"/>
      <c r="D488" s="33"/>
      <c r="E488" s="33"/>
      <c r="F488" s="33"/>
      <c r="G488" s="33"/>
      <c r="H488" s="33"/>
      <c r="I488" s="33"/>
      <c r="J488" s="33"/>
      <c r="K488" s="33"/>
      <c r="L488" s="33"/>
    </row>
    <row r="489" spans="1:12" ht="12.75">
      <c r="A489" s="123"/>
      <c r="B489" s="121"/>
      <c r="C489" s="33"/>
      <c r="D489" s="33"/>
      <c r="E489" s="33"/>
      <c r="F489" s="33"/>
      <c r="G489" s="33"/>
      <c r="H489" s="33"/>
      <c r="I489" s="33"/>
      <c r="J489" s="33"/>
      <c r="K489" s="33"/>
      <c r="L489" s="33"/>
    </row>
    <row r="490" spans="1:12" ht="12.75">
      <c r="A490" s="123"/>
      <c r="B490" s="121"/>
      <c r="C490" s="33"/>
      <c r="D490" s="33"/>
      <c r="E490" s="33"/>
      <c r="F490" s="33"/>
      <c r="G490" s="33"/>
      <c r="H490" s="33"/>
      <c r="I490" s="33"/>
      <c r="J490" s="33"/>
      <c r="K490" s="33"/>
      <c r="L490" s="33"/>
    </row>
    <row r="491" spans="1:12" ht="12.75">
      <c r="A491" s="123"/>
      <c r="B491" s="121"/>
      <c r="C491" s="33"/>
      <c r="D491" s="33"/>
      <c r="E491" s="33"/>
      <c r="F491" s="33"/>
      <c r="G491" s="33"/>
      <c r="H491" s="33"/>
      <c r="I491" s="33"/>
      <c r="J491" s="33"/>
      <c r="K491" s="33"/>
      <c r="L491" s="33"/>
    </row>
    <row r="492" spans="1:12" ht="12.75">
      <c r="A492" s="123"/>
      <c r="B492" s="121"/>
      <c r="C492" s="33"/>
      <c r="D492" s="33"/>
      <c r="E492" s="33"/>
      <c r="F492" s="33"/>
      <c r="G492" s="33"/>
      <c r="H492" s="33"/>
      <c r="I492" s="33"/>
      <c r="J492" s="33"/>
      <c r="K492" s="33"/>
      <c r="L492" s="33"/>
    </row>
    <row r="493" spans="1:12" ht="12.75">
      <c r="A493" s="123"/>
      <c r="B493" s="121"/>
      <c r="C493" s="33"/>
      <c r="D493" s="33"/>
      <c r="E493" s="33"/>
      <c r="F493" s="33"/>
      <c r="G493" s="33"/>
      <c r="H493" s="33"/>
      <c r="I493" s="33"/>
      <c r="J493" s="33"/>
      <c r="K493" s="33"/>
      <c r="L493" s="33"/>
    </row>
    <row r="494" spans="1:12" ht="12.75">
      <c r="A494" s="123"/>
      <c r="B494" s="121"/>
      <c r="C494" s="33"/>
      <c r="D494" s="33"/>
      <c r="E494" s="33"/>
      <c r="F494" s="33"/>
      <c r="G494" s="33"/>
      <c r="H494" s="33"/>
      <c r="I494" s="33"/>
      <c r="J494" s="33"/>
      <c r="K494" s="33"/>
      <c r="L494" s="33"/>
    </row>
    <row r="495" spans="1:12" ht="12.75">
      <c r="A495" s="123"/>
      <c r="B495" s="121"/>
      <c r="C495" s="33"/>
      <c r="D495" s="33"/>
      <c r="E495" s="33"/>
      <c r="F495" s="33"/>
      <c r="G495" s="33"/>
      <c r="H495" s="33"/>
      <c r="I495" s="33"/>
      <c r="J495" s="33"/>
      <c r="K495" s="33"/>
      <c r="L495" s="33"/>
    </row>
    <row r="496" spans="1:12" ht="12.75">
      <c r="A496" s="123"/>
      <c r="B496" s="121"/>
      <c r="C496" s="33"/>
      <c r="D496" s="33"/>
      <c r="E496" s="33"/>
      <c r="F496" s="33"/>
      <c r="G496" s="33"/>
      <c r="H496" s="33"/>
      <c r="I496" s="33"/>
      <c r="J496" s="33"/>
      <c r="K496" s="33"/>
      <c r="L496" s="33"/>
    </row>
    <row r="497" spans="1:12" ht="12.75">
      <c r="A497" s="123"/>
      <c r="B497" s="121"/>
      <c r="C497" s="33"/>
      <c r="D497" s="33"/>
      <c r="E497" s="33"/>
      <c r="F497" s="33"/>
      <c r="G497" s="33"/>
      <c r="H497" s="33"/>
      <c r="I497" s="33"/>
      <c r="J497" s="33"/>
      <c r="K497" s="33"/>
      <c r="L497" s="33"/>
    </row>
    <row r="498" spans="1:12" ht="12.75">
      <c r="A498" s="123"/>
      <c r="B498" s="121"/>
      <c r="C498" s="33"/>
      <c r="D498" s="33"/>
      <c r="E498" s="33"/>
      <c r="F498" s="33"/>
      <c r="G498" s="33"/>
      <c r="H498" s="33"/>
      <c r="I498" s="33"/>
      <c r="J498" s="33"/>
      <c r="K498" s="33"/>
      <c r="L498" s="33"/>
    </row>
    <row r="499" spans="1:12" ht="12.75">
      <c r="A499" s="123"/>
      <c r="B499" s="121"/>
      <c r="C499" s="33"/>
      <c r="D499" s="33"/>
      <c r="E499" s="33"/>
      <c r="F499" s="33"/>
      <c r="G499" s="33"/>
      <c r="H499" s="33"/>
      <c r="I499" s="33"/>
      <c r="J499" s="33"/>
      <c r="K499" s="33"/>
      <c r="L499" s="33"/>
    </row>
    <row r="500" spans="1:12" ht="12.75">
      <c r="A500" s="123"/>
      <c r="B500" s="121"/>
      <c r="C500" s="33"/>
      <c r="D500" s="33"/>
      <c r="E500" s="33"/>
      <c r="F500" s="33"/>
      <c r="G500" s="33"/>
      <c r="H500" s="33"/>
      <c r="I500" s="33"/>
      <c r="J500" s="33"/>
      <c r="K500" s="33"/>
      <c r="L500" s="33"/>
    </row>
    <row r="501" spans="1:12" ht="12.75">
      <c r="A501" s="123"/>
      <c r="B501" s="121"/>
      <c r="C501" s="33"/>
      <c r="D501" s="33"/>
      <c r="E501" s="33"/>
      <c r="F501" s="33"/>
      <c r="G501" s="33"/>
      <c r="H501" s="33"/>
      <c r="I501" s="33"/>
      <c r="J501" s="33"/>
      <c r="K501" s="33"/>
      <c r="L501" s="33"/>
    </row>
    <row r="502" spans="1:12" ht="12.75">
      <c r="A502" s="123"/>
      <c r="B502" s="121"/>
      <c r="C502" s="33"/>
      <c r="D502" s="33"/>
      <c r="E502" s="33"/>
      <c r="F502" s="33"/>
      <c r="G502" s="33"/>
      <c r="H502" s="33"/>
      <c r="I502" s="33"/>
      <c r="J502" s="33"/>
      <c r="K502" s="33"/>
      <c r="L502" s="33"/>
    </row>
    <row r="503" spans="1:12" ht="12.75">
      <c r="A503" s="123"/>
      <c r="B503" s="121"/>
      <c r="C503" s="33"/>
      <c r="D503" s="33"/>
      <c r="E503" s="33"/>
      <c r="F503" s="33"/>
      <c r="G503" s="33"/>
      <c r="H503" s="33"/>
      <c r="I503" s="33"/>
      <c r="J503" s="33"/>
      <c r="K503" s="33"/>
      <c r="L503" s="33"/>
    </row>
    <row r="504" spans="1:12" ht="12.75">
      <c r="A504" s="123"/>
      <c r="B504" s="121"/>
      <c r="C504" s="33"/>
      <c r="D504" s="33"/>
      <c r="E504" s="33"/>
      <c r="F504" s="33"/>
      <c r="G504" s="33"/>
      <c r="H504" s="33"/>
      <c r="I504" s="33"/>
      <c r="J504" s="33"/>
      <c r="K504" s="33"/>
      <c r="L504" s="33"/>
    </row>
    <row r="505" spans="1:12" ht="12.75">
      <c r="A505" s="123"/>
      <c r="B505" s="121"/>
      <c r="C505" s="33"/>
      <c r="D505" s="33"/>
      <c r="E505" s="33"/>
      <c r="F505" s="33"/>
      <c r="G505" s="33"/>
      <c r="H505" s="33"/>
      <c r="I505" s="33"/>
      <c r="J505" s="33"/>
      <c r="K505" s="33"/>
      <c r="L505" s="33"/>
    </row>
    <row r="506" spans="1:12" ht="12.75">
      <c r="A506" s="123"/>
      <c r="B506" s="121"/>
      <c r="C506" s="33"/>
      <c r="D506" s="33"/>
      <c r="E506" s="33"/>
      <c r="F506" s="33"/>
      <c r="G506" s="33"/>
      <c r="H506" s="33"/>
      <c r="I506" s="33"/>
      <c r="J506" s="33"/>
      <c r="K506" s="33"/>
      <c r="L506" s="33"/>
    </row>
    <row r="507" spans="1:12" ht="12.75">
      <c r="A507" s="123"/>
      <c r="B507" s="121"/>
      <c r="C507" s="33"/>
      <c r="D507" s="33"/>
      <c r="E507" s="33"/>
      <c r="F507" s="33"/>
      <c r="G507" s="33"/>
      <c r="H507" s="33"/>
      <c r="I507" s="33"/>
      <c r="J507" s="33"/>
      <c r="K507" s="33"/>
      <c r="L507" s="33"/>
    </row>
    <row r="508" spans="1:12" ht="12.75">
      <c r="A508" s="123"/>
      <c r="B508" s="121"/>
      <c r="C508" s="33"/>
      <c r="D508" s="33"/>
      <c r="E508" s="33"/>
      <c r="F508" s="33"/>
      <c r="G508" s="33"/>
      <c r="H508" s="33"/>
      <c r="I508" s="33"/>
      <c r="J508" s="33"/>
      <c r="K508" s="33"/>
      <c r="L508" s="33"/>
    </row>
    <row r="509" spans="1:12" ht="12.75">
      <c r="A509" s="123"/>
      <c r="B509" s="121"/>
      <c r="C509" s="33"/>
      <c r="D509" s="33"/>
      <c r="E509" s="33"/>
      <c r="F509" s="33"/>
      <c r="G509" s="33"/>
      <c r="H509" s="33"/>
      <c r="I509" s="33"/>
      <c r="J509" s="33"/>
      <c r="K509" s="33"/>
      <c r="L509" s="33"/>
    </row>
    <row r="510" spans="1:12" ht="12.75">
      <c r="A510" s="123"/>
      <c r="B510" s="121"/>
      <c r="C510" s="33"/>
      <c r="D510" s="33"/>
      <c r="E510" s="33"/>
      <c r="F510" s="33"/>
      <c r="G510" s="33"/>
      <c r="H510" s="33"/>
      <c r="I510" s="33"/>
      <c r="J510" s="33"/>
      <c r="K510" s="33"/>
      <c r="L510" s="33"/>
    </row>
    <row r="511" spans="1:12" ht="12.75">
      <c r="A511" s="123"/>
      <c r="B511" s="121"/>
      <c r="C511" s="33"/>
      <c r="D511" s="33"/>
      <c r="E511" s="33"/>
      <c r="F511" s="33"/>
      <c r="G511" s="33"/>
      <c r="H511" s="33"/>
      <c r="I511" s="33"/>
      <c r="J511" s="33"/>
      <c r="K511" s="33"/>
      <c r="L511" s="33"/>
    </row>
    <row r="512" spans="1:12" ht="12.75">
      <c r="A512" s="123"/>
      <c r="B512" s="121"/>
      <c r="C512" s="33"/>
      <c r="D512" s="33"/>
      <c r="E512" s="33"/>
      <c r="F512" s="33"/>
      <c r="G512" s="33"/>
      <c r="H512" s="33"/>
      <c r="I512" s="33"/>
      <c r="J512" s="33"/>
      <c r="K512" s="33"/>
      <c r="L512" s="33"/>
    </row>
    <row r="513" spans="1:12" ht="12.75">
      <c r="A513" s="123"/>
      <c r="B513" s="121"/>
      <c r="C513" s="33"/>
      <c r="D513" s="33"/>
      <c r="E513" s="33"/>
      <c r="F513" s="33"/>
      <c r="G513" s="33"/>
      <c r="H513" s="33"/>
      <c r="I513" s="33"/>
      <c r="J513" s="33"/>
      <c r="K513" s="33"/>
      <c r="L513" s="33"/>
    </row>
    <row r="514" spans="1:12" ht="12.75">
      <c r="A514" s="123"/>
      <c r="B514" s="121"/>
      <c r="C514" s="33"/>
      <c r="D514" s="33"/>
      <c r="E514" s="33"/>
      <c r="F514" s="33"/>
      <c r="G514" s="33"/>
      <c r="H514" s="33"/>
      <c r="I514" s="33"/>
      <c r="J514" s="33"/>
      <c r="K514" s="33"/>
      <c r="L514" s="33"/>
    </row>
    <row r="515" spans="1:12" ht="12.75">
      <c r="A515" s="123"/>
      <c r="B515" s="121"/>
      <c r="C515" s="33"/>
      <c r="D515" s="33"/>
      <c r="E515" s="33"/>
      <c r="F515" s="33"/>
      <c r="G515" s="33"/>
      <c r="H515" s="33"/>
      <c r="I515" s="33"/>
      <c r="J515" s="33"/>
      <c r="K515" s="33"/>
      <c r="L515" s="33"/>
    </row>
    <row r="516" spans="1:12" ht="12.75">
      <c r="A516" s="123"/>
      <c r="B516" s="121"/>
      <c r="C516" s="33"/>
      <c r="D516" s="33"/>
      <c r="E516" s="33"/>
      <c r="F516" s="33"/>
      <c r="G516" s="33"/>
      <c r="H516" s="33"/>
      <c r="I516" s="33"/>
      <c r="J516" s="33"/>
      <c r="K516" s="33"/>
      <c r="L516" s="33"/>
    </row>
    <row r="517" spans="1:12" ht="12.75">
      <c r="A517" s="123"/>
      <c r="B517" s="121"/>
      <c r="C517" s="33"/>
      <c r="D517" s="33"/>
      <c r="E517" s="33"/>
      <c r="F517" s="33"/>
      <c r="G517" s="33"/>
      <c r="H517" s="33"/>
      <c r="I517" s="33"/>
      <c r="J517" s="33"/>
      <c r="K517" s="33"/>
      <c r="L517" s="33"/>
    </row>
    <row r="518" spans="1:12" ht="12.75">
      <c r="A518" s="123"/>
      <c r="B518" s="121"/>
      <c r="C518" s="33"/>
      <c r="D518" s="33"/>
      <c r="E518" s="33"/>
      <c r="F518" s="33"/>
      <c r="G518" s="33"/>
      <c r="H518" s="33"/>
      <c r="I518" s="33"/>
      <c r="J518" s="33"/>
      <c r="K518" s="33"/>
      <c r="L518" s="33"/>
    </row>
    <row r="519" spans="1:12" ht="12.75">
      <c r="A519" s="123"/>
      <c r="B519" s="121"/>
      <c r="C519" s="33"/>
      <c r="D519" s="33"/>
      <c r="E519" s="33"/>
      <c r="F519" s="33"/>
      <c r="G519" s="33"/>
      <c r="H519" s="33"/>
      <c r="I519" s="33"/>
      <c r="J519" s="33"/>
      <c r="K519" s="33"/>
      <c r="L519" s="33"/>
    </row>
    <row r="520" spans="1:12" ht="12.75">
      <c r="A520" s="123"/>
      <c r="B520" s="121"/>
      <c r="C520" s="33"/>
      <c r="D520" s="33"/>
      <c r="E520" s="33"/>
      <c r="F520" s="33"/>
      <c r="G520" s="33"/>
      <c r="H520" s="33"/>
      <c r="I520" s="33"/>
      <c r="J520" s="33"/>
      <c r="K520" s="33"/>
      <c r="L520" s="33"/>
    </row>
    <row r="521" spans="1:12" ht="12.75">
      <c r="A521" s="123"/>
      <c r="B521" s="121"/>
      <c r="C521" s="33"/>
      <c r="D521" s="33"/>
      <c r="E521" s="33"/>
      <c r="F521" s="33"/>
      <c r="G521" s="33"/>
      <c r="H521" s="33"/>
      <c r="I521" s="33"/>
      <c r="J521" s="33"/>
      <c r="K521" s="33"/>
      <c r="L521" s="33"/>
    </row>
    <row r="522" spans="1:12" ht="12.75">
      <c r="A522" s="123"/>
      <c r="B522" s="121"/>
      <c r="C522" s="33"/>
      <c r="D522" s="33"/>
      <c r="E522" s="33"/>
      <c r="F522" s="33"/>
      <c r="G522" s="33"/>
      <c r="H522" s="33"/>
      <c r="I522" s="33"/>
      <c r="J522" s="33"/>
      <c r="K522" s="33"/>
      <c r="L522" s="33"/>
    </row>
    <row r="523" spans="1:12" ht="12.75">
      <c r="A523" s="123"/>
      <c r="B523" s="121"/>
      <c r="C523" s="33"/>
      <c r="D523" s="33"/>
      <c r="E523" s="33"/>
      <c r="F523" s="33"/>
      <c r="G523" s="33"/>
      <c r="H523" s="33"/>
      <c r="I523" s="33"/>
      <c r="J523" s="33"/>
      <c r="K523" s="33"/>
      <c r="L523" s="33"/>
    </row>
    <row r="524" spans="1:12" ht="12.75">
      <c r="A524" s="123"/>
      <c r="B524" s="121"/>
      <c r="C524" s="33"/>
      <c r="D524" s="33"/>
      <c r="E524" s="33"/>
      <c r="F524" s="33"/>
      <c r="G524" s="33"/>
      <c r="H524" s="33"/>
      <c r="I524" s="33"/>
      <c r="J524" s="33"/>
      <c r="K524" s="33"/>
      <c r="L524" s="33"/>
    </row>
    <row r="525" spans="1:12" ht="12.75">
      <c r="A525" s="123"/>
      <c r="B525" s="121"/>
      <c r="C525" s="33"/>
      <c r="D525" s="33"/>
      <c r="E525" s="33"/>
      <c r="F525" s="33"/>
      <c r="G525" s="33"/>
      <c r="H525" s="33"/>
      <c r="I525" s="33"/>
      <c r="J525" s="33"/>
      <c r="K525" s="33"/>
      <c r="L525" s="33"/>
    </row>
    <row r="526" spans="1:12" ht="12.75">
      <c r="A526" s="123"/>
      <c r="B526" s="121"/>
      <c r="C526" s="33"/>
      <c r="D526" s="33"/>
      <c r="E526" s="33"/>
      <c r="F526" s="33"/>
      <c r="G526" s="33"/>
      <c r="H526" s="33"/>
      <c r="I526" s="33"/>
      <c r="J526" s="33"/>
      <c r="K526" s="33"/>
      <c r="L526" s="33"/>
    </row>
    <row r="527" spans="1:12" ht="12.75">
      <c r="A527" s="123"/>
      <c r="B527" s="121"/>
      <c r="C527" s="33"/>
      <c r="D527" s="33"/>
      <c r="E527" s="33"/>
      <c r="F527" s="33"/>
      <c r="G527" s="33"/>
      <c r="H527" s="33"/>
      <c r="I527" s="33"/>
      <c r="J527" s="33"/>
      <c r="K527" s="33"/>
      <c r="L527" s="33"/>
    </row>
    <row r="528" spans="1:12" ht="12.75">
      <c r="A528" s="123"/>
      <c r="B528" s="121"/>
      <c r="C528" s="33"/>
      <c r="D528" s="33"/>
      <c r="E528" s="33"/>
      <c r="F528" s="33"/>
      <c r="G528" s="33"/>
      <c r="H528" s="33"/>
      <c r="I528" s="33"/>
      <c r="J528" s="33"/>
      <c r="K528" s="33"/>
      <c r="L528" s="33"/>
    </row>
    <row r="529" spans="1:12" ht="12.75">
      <c r="A529" s="123"/>
      <c r="B529" s="121"/>
      <c r="C529" s="33"/>
      <c r="D529" s="33"/>
      <c r="E529" s="33"/>
      <c r="F529" s="33"/>
      <c r="G529" s="33"/>
      <c r="H529" s="33"/>
      <c r="I529" s="33"/>
      <c r="J529" s="33"/>
      <c r="K529" s="33"/>
      <c r="L529" s="33"/>
    </row>
    <row r="530" spans="1:12" ht="12.75">
      <c r="A530" s="123"/>
      <c r="B530" s="121"/>
      <c r="C530" s="33"/>
      <c r="D530" s="33"/>
      <c r="E530" s="33"/>
      <c r="F530" s="33"/>
      <c r="G530" s="33"/>
      <c r="H530" s="33"/>
      <c r="I530" s="33"/>
      <c r="J530" s="33"/>
      <c r="K530" s="33"/>
      <c r="L530" s="33"/>
    </row>
    <row r="531" spans="1:12" ht="12.75">
      <c r="A531" s="123"/>
      <c r="B531" s="121"/>
      <c r="C531" s="33"/>
      <c r="D531" s="33"/>
      <c r="E531" s="33"/>
      <c r="F531" s="33"/>
      <c r="G531" s="33"/>
      <c r="H531" s="33"/>
      <c r="I531" s="33"/>
      <c r="J531" s="33"/>
      <c r="K531" s="33"/>
      <c r="L531" s="33"/>
    </row>
    <row r="532" spans="1:12" ht="12.75">
      <c r="A532" s="123"/>
      <c r="B532" s="121"/>
      <c r="C532" s="33"/>
      <c r="D532" s="33"/>
      <c r="E532" s="33"/>
      <c r="F532" s="33"/>
      <c r="G532" s="33"/>
      <c r="H532" s="33"/>
      <c r="I532" s="33"/>
      <c r="J532" s="33"/>
      <c r="K532" s="33"/>
      <c r="L532" s="33"/>
    </row>
    <row r="533" spans="1:12" ht="12.75">
      <c r="A533" s="123"/>
      <c r="B533" s="121"/>
      <c r="C533" s="33"/>
      <c r="D533" s="33"/>
      <c r="E533" s="33"/>
      <c r="F533" s="33"/>
      <c r="G533" s="33"/>
      <c r="H533" s="33"/>
      <c r="I533" s="33"/>
      <c r="J533" s="33"/>
      <c r="K533" s="33"/>
      <c r="L533" s="33"/>
    </row>
    <row r="534" spans="1:12" ht="12.75">
      <c r="A534" s="123"/>
      <c r="B534" s="121"/>
      <c r="C534" s="33"/>
      <c r="D534" s="33"/>
      <c r="E534" s="33"/>
      <c r="F534" s="33"/>
      <c r="G534" s="33"/>
      <c r="H534" s="33"/>
      <c r="I534" s="33"/>
      <c r="J534" s="33"/>
      <c r="K534" s="33"/>
      <c r="L534" s="33"/>
    </row>
    <row r="535" spans="1:12" ht="12.75">
      <c r="A535" s="123"/>
      <c r="B535" s="121"/>
      <c r="C535" s="33"/>
      <c r="D535" s="33"/>
      <c r="E535" s="33"/>
      <c r="F535" s="33"/>
      <c r="G535" s="33"/>
      <c r="H535" s="33"/>
      <c r="I535" s="33"/>
      <c r="J535" s="33"/>
      <c r="K535" s="33"/>
      <c r="L535" s="33"/>
    </row>
    <row r="536" spans="1:12" ht="12.75">
      <c r="A536" s="123"/>
      <c r="B536" s="121"/>
      <c r="C536" s="33"/>
      <c r="D536" s="33"/>
      <c r="E536" s="33"/>
      <c r="F536" s="33"/>
      <c r="G536" s="33"/>
      <c r="H536" s="33"/>
      <c r="I536" s="33"/>
      <c r="J536" s="33"/>
      <c r="K536" s="33"/>
      <c r="L536" s="33"/>
    </row>
    <row r="537" spans="1:12" ht="12.75">
      <c r="A537" s="123"/>
      <c r="B537" s="121"/>
      <c r="C537" s="33"/>
      <c r="D537" s="33"/>
      <c r="E537" s="33"/>
      <c r="F537" s="33"/>
      <c r="G537" s="33"/>
      <c r="H537" s="33"/>
      <c r="I537" s="33"/>
      <c r="J537" s="33"/>
      <c r="K537" s="33"/>
      <c r="L537" s="33"/>
    </row>
    <row r="538" spans="1:12" ht="12.75">
      <c r="A538" s="123"/>
      <c r="B538" s="121"/>
      <c r="C538" s="33"/>
      <c r="D538" s="33"/>
      <c r="E538" s="33"/>
      <c r="F538" s="33"/>
      <c r="G538" s="33"/>
      <c r="H538" s="33"/>
      <c r="I538" s="33"/>
      <c r="J538" s="33"/>
      <c r="K538" s="33"/>
      <c r="L538" s="33"/>
    </row>
    <row r="539" spans="1:12" ht="12.75">
      <c r="A539" s="123"/>
      <c r="B539" s="121"/>
      <c r="C539" s="33"/>
      <c r="D539" s="33"/>
      <c r="E539" s="33"/>
      <c r="F539" s="33"/>
      <c r="G539" s="33"/>
      <c r="H539" s="33"/>
      <c r="I539" s="33"/>
      <c r="J539" s="33"/>
      <c r="K539" s="33"/>
      <c r="L539" s="33"/>
    </row>
    <row r="540" spans="1:12" ht="12.75">
      <c r="A540" s="123"/>
      <c r="B540" s="121"/>
      <c r="C540" s="33"/>
      <c r="D540" s="33"/>
      <c r="E540" s="33"/>
      <c r="F540" s="33"/>
      <c r="G540" s="33"/>
      <c r="H540" s="33"/>
      <c r="I540" s="33"/>
      <c r="J540" s="33"/>
      <c r="K540" s="33"/>
      <c r="L540" s="33"/>
    </row>
    <row r="541" spans="1:12" ht="12.75">
      <c r="A541" s="123"/>
      <c r="B541" s="121"/>
      <c r="C541" s="33"/>
      <c r="D541" s="33"/>
      <c r="E541" s="33"/>
      <c r="F541" s="33"/>
      <c r="G541" s="33"/>
      <c r="H541" s="33"/>
      <c r="I541" s="33"/>
      <c r="J541" s="33"/>
      <c r="K541" s="33"/>
      <c r="L541" s="33"/>
    </row>
    <row r="542" spans="1:12" ht="12.75">
      <c r="A542" s="123"/>
      <c r="B542" s="121"/>
      <c r="C542" s="33"/>
      <c r="D542" s="33"/>
      <c r="E542" s="33"/>
      <c r="F542" s="33"/>
      <c r="G542" s="33"/>
      <c r="H542" s="33"/>
      <c r="I542" s="33"/>
      <c r="J542" s="33"/>
      <c r="K542" s="33"/>
      <c r="L542" s="33"/>
    </row>
    <row r="543" spans="1:12" ht="12.75">
      <c r="A543" s="123"/>
      <c r="B543" s="121"/>
      <c r="C543" s="33"/>
      <c r="D543" s="33"/>
      <c r="E543" s="33"/>
      <c r="F543" s="33"/>
      <c r="G543" s="33"/>
      <c r="H543" s="33"/>
      <c r="I543" s="33"/>
      <c r="J543" s="33"/>
      <c r="K543" s="33"/>
      <c r="L543" s="33"/>
    </row>
    <row r="544" spans="1:12" ht="12.75">
      <c r="A544" s="123"/>
      <c r="B544" s="121"/>
      <c r="C544" s="33"/>
      <c r="D544" s="33"/>
      <c r="E544" s="33"/>
      <c r="F544" s="33"/>
      <c r="G544" s="33"/>
      <c r="H544" s="33"/>
      <c r="I544" s="33"/>
      <c r="J544" s="33"/>
      <c r="K544" s="33"/>
      <c r="L544" s="33"/>
    </row>
    <row r="545" spans="1:12" ht="12.75">
      <c r="A545" s="123"/>
      <c r="B545" s="121"/>
      <c r="C545" s="33"/>
      <c r="D545" s="33"/>
      <c r="E545" s="33"/>
      <c r="F545" s="33"/>
      <c r="G545" s="33"/>
      <c r="H545" s="33"/>
      <c r="I545" s="33"/>
      <c r="J545" s="33"/>
      <c r="K545" s="33"/>
      <c r="L545" s="33"/>
    </row>
    <row r="546" spans="1:12" ht="12.75">
      <c r="A546" s="123"/>
      <c r="B546" s="121"/>
      <c r="C546" s="33"/>
      <c r="D546" s="33"/>
      <c r="E546" s="33"/>
      <c r="F546" s="33"/>
      <c r="G546" s="33"/>
      <c r="H546" s="33"/>
      <c r="I546" s="33"/>
      <c r="J546" s="33"/>
      <c r="K546" s="33"/>
      <c r="L546" s="33"/>
    </row>
    <row r="547" spans="1:12" ht="12.75">
      <c r="A547" s="123"/>
      <c r="B547" s="121"/>
      <c r="C547" s="33"/>
      <c r="D547" s="33"/>
      <c r="E547" s="33"/>
      <c r="F547" s="33"/>
      <c r="G547" s="33"/>
      <c r="H547" s="33"/>
      <c r="I547" s="33"/>
      <c r="J547" s="33"/>
      <c r="K547" s="33"/>
      <c r="L547" s="33"/>
    </row>
    <row r="548" spans="1:12" ht="12.75">
      <c r="A548" s="123"/>
      <c r="B548" s="121"/>
      <c r="C548" s="33"/>
      <c r="D548" s="33"/>
      <c r="E548" s="33"/>
      <c r="F548" s="33"/>
      <c r="G548" s="33"/>
      <c r="H548" s="33"/>
      <c r="I548" s="33"/>
      <c r="J548" s="33"/>
      <c r="K548" s="33"/>
      <c r="L548" s="33"/>
    </row>
    <row r="549" spans="1:12" ht="12.75">
      <c r="A549" s="123"/>
      <c r="B549" s="121"/>
      <c r="C549" s="33"/>
      <c r="D549" s="33"/>
      <c r="E549" s="33"/>
      <c r="F549" s="33"/>
      <c r="G549" s="33"/>
      <c r="H549" s="33"/>
      <c r="I549" s="33"/>
      <c r="J549" s="33"/>
      <c r="K549" s="33"/>
      <c r="L549" s="33"/>
    </row>
    <row r="550" spans="1:12" ht="12.75">
      <c r="A550" s="123"/>
      <c r="B550" s="121"/>
      <c r="C550" s="33"/>
      <c r="D550" s="33"/>
      <c r="E550" s="33"/>
      <c r="F550" s="33"/>
      <c r="G550" s="33"/>
      <c r="H550" s="33"/>
      <c r="I550" s="33"/>
      <c r="J550" s="33"/>
      <c r="K550" s="33"/>
      <c r="L550" s="33"/>
    </row>
    <row r="551" spans="1:12" ht="12.75">
      <c r="A551" s="123"/>
      <c r="B551" s="121"/>
      <c r="C551" s="33"/>
      <c r="D551" s="33"/>
      <c r="E551" s="33"/>
      <c r="F551" s="33"/>
      <c r="G551" s="33"/>
      <c r="H551" s="33"/>
      <c r="I551" s="33"/>
      <c r="J551" s="33"/>
      <c r="K551" s="33"/>
      <c r="L551" s="33"/>
    </row>
    <row r="552" spans="1:12" ht="12.75">
      <c r="A552" s="123"/>
      <c r="B552" s="121"/>
      <c r="C552" s="33"/>
      <c r="D552" s="33"/>
      <c r="E552" s="33"/>
      <c r="F552" s="33"/>
      <c r="G552" s="33"/>
      <c r="H552" s="33"/>
      <c r="I552" s="33"/>
      <c r="J552" s="33"/>
      <c r="K552" s="33"/>
      <c r="L552" s="33"/>
    </row>
    <row r="553" spans="1:12" ht="12.75">
      <c r="A553" s="123"/>
      <c r="B553" s="121"/>
      <c r="C553" s="33"/>
      <c r="D553" s="33"/>
      <c r="E553" s="33"/>
      <c r="F553" s="33"/>
      <c r="G553" s="33"/>
      <c r="H553" s="33"/>
      <c r="I553" s="33"/>
      <c r="J553" s="33"/>
      <c r="K553" s="33"/>
      <c r="L553" s="33"/>
    </row>
    <row r="554" spans="1:12" ht="12.75">
      <c r="A554" s="123"/>
      <c r="B554" s="121"/>
      <c r="C554" s="33"/>
      <c r="D554" s="33"/>
      <c r="E554" s="33"/>
      <c r="F554" s="33"/>
      <c r="G554" s="33"/>
      <c r="H554" s="33"/>
      <c r="I554" s="33"/>
      <c r="J554" s="33"/>
      <c r="K554" s="33"/>
      <c r="L554" s="33"/>
    </row>
    <row r="555" spans="1:12" ht="12.75">
      <c r="A555" s="123"/>
      <c r="B555" s="121"/>
      <c r="C555" s="33"/>
      <c r="D555" s="33"/>
      <c r="E555" s="33"/>
      <c r="F555" s="33"/>
      <c r="G555" s="33"/>
      <c r="H555" s="33"/>
      <c r="I555" s="33"/>
      <c r="J555" s="33"/>
      <c r="K555" s="33"/>
      <c r="L555" s="33"/>
    </row>
    <row r="556" spans="1:12" ht="12.75">
      <c r="A556" s="123"/>
      <c r="B556" s="121"/>
      <c r="C556" s="33"/>
      <c r="D556" s="33"/>
      <c r="E556" s="33"/>
      <c r="F556" s="33"/>
      <c r="G556" s="33"/>
      <c r="H556" s="33"/>
      <c r="I556" s="33"/>
      <c r="J556" s="33"/>
      <c r="K556" s="33"/>
      <c r="L556" s="33"/>
    </row>
    <row r="557" spans="1:12" ht="12.75">
      <c r="A557" s="123"/>
      <c r="B557" s="121"/>
      <c r="C557" s="33"/>
      <c r="D557" s="33"/>
      <c r="E557" s="33"/>
      <c r="F557" s="33"/>
      <c r="G557" s="33"/>
      <c r="H557" s="33"/>
      <c r="I557" s="33"/>
      <c r="J557" s="33"/>
      <c r="K557" s="33"/>
      <c r="L557" s="33"/>
    </row>
    <row r="558" spans="1:12" ht="12.75">
      <c r="A558" s="123"/>
      <c r="B558" s="121"/>
      <c r="C558" s="33"/>
      <c r="D558" s="33"/>
      <c r="E558" s="33"/>
      <c r="F558" s="33"/>
      <c r="G558" s="33"/>
      <c r="H558" s="33"/>
      <c r="I558" s="33"/>
      <c r="J558" s="33"/>
      <c r="K558" s="33"/>
      <c r="L558" s="33"/>
    </row>
    <row r="559" spans="1:12" ht="12.75">
      <c r="A559" s="123"/>
      <c r="B559" s="121"/>
      <c r="C559" s="33"/>
      <c r="D559" s="33"/>
      <c r="E559" s="33"/>
      <c r="F559" s="33"/>
      <c r="G559" s="33"/>
      <c r="H559" s="33"/>
      <c r="I559" s="33"/>
      <c r="J559" s="33"/>
      <c r="K559" s="33"/>
      <c r="L559" s="33"/>
    </row>
    <row r="560" spans="1:12" ht="12.75">
      <c r="A560" s="123"/>
      <c r="B560" s="121"/>
      <c r="C560" s="33"/>
      <c r="D560" s="33"/>
      <c r="E560" s="33"/>
      <c r="F560" s="33"/>
      <c r="G560" s="33"/>
      <c r="H560" s="33"/>
      <c r="I560" s="33"/>
      <c r="J560" s="33"/>
      <c r="K560" s="33"/>
      <c r="L560" s="33"/>
    </row>
    <row r="561" spans="1:12" ht="12.75">
      <c r="A561" s="123"/>
      <c r="B561" s="121"/>
      <c r="C561" s="33"/>
      <c r="D561" s="33"/>
      <c r="E561" s="33"/>
      <c r="F561" s="33"/>
      <c r="G561" s="33"/>
      <c r="H561" s="33"/>
      <c r="I561" s="33"/>
      <c r="J561" s="33"/>
      <c r="K561" s="33"/>
      <c r="L561" s="33"/>
    </row>
    <row r="562" spans="1:12" ht="12.75">
      <c r="A562" s="123"/>
      <c r="B562" s="121"/>
      <c r="C562" s="33"/>
      <c r="D562" s="33"/>
      <c r="E562" s="33"/>
      <c r="F562" s="33"/>
      <c r="G562" s="33"/>
      <c r="H562" s="33"/>
      <c r="I562" s="33"/>
      <c r="J562" s="33"/>
      <c r="K562" s="33"/>
      <c r="L562" s="33"/>
    </row>
    <row r="563" ht="12.75">
      <c r="A563" s="12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Tajnik</cp:lastModifiedBy>
  <cp:lastPrinted>2018-12-05T09:38:58Z</cp:lastPrinted>
  <dcterms:created xsi:type="dcterms:W3CDTF">2013-09-11T11:00:21Z</dcterms:created>
  <dcterms:modified xsi:type="dcterms:W3CDTF">2018-12-05T13:34:39Z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